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720" windowHeight="7320" activeTab="0"/>
  </bookViews>
  <sheets>
    <sheet name="MDB" sheetId="1" r:id="rId1"/>
    <sheet name="Finance" sheetId="2" r:id="rId2"/>
    <sheet name="Admin" sheetId="3" r:id="rId3"/>
    <sheet name="GIS" sheetId="4" r:id="rId4"/>
    <sheet name="Research" sheetId="5" r:id="rId5"/>
    <sheet name="Managmnt" sheetId="6" r:id="rId6"/>
    <sheet name="Board" sheetId="7" r:id="rId7"/>
  </sheets>
  <definedNames>
    <definedName name="_xlnm.Print_Titles" localSheetId="0">'MDB'!$5:$5</definedName>
  </definedNames>
  <calcPr fullCalcOnLoad="1"/>
</workbook>
</file>

<file path=xl/sharedStrings.xml><?xml version="1.0" encoding="utf-8"?>
<sst xmlns="http://schemas.openxmlformats.org/spreadsheetml/2006/main" count="812" uniqueCount="138">
  <si>
    <t>MTEF Allocation</t>
  </si>
  <si>
    <t>RECEIPTS</t>
  </si>
  <si>
    <t>Interest Earnings</t>
  </si>
  <si>
    <t>- Map Sales</t>
  </si>
  <si>
    <t>Other Income</t>
  </si>
  <si>
    <t>- Profit/Loss on sale of non-current assests</t>
  </si>
  <si>
    <t>Audit Fees</t>
  </si>
  <si>
    <t>- Internal Audit fees</t>
  </si>
  <si>
    <t>- External Audit fees</t>
  </si>
  <si>
    <t>Software Renewal Licenses</t>
  </si>
  <si>
    <t>- Acounting</t>
  </si>
  <si>
    <t>- Geographic Information System</t>
  </si>
  <si>
    <t>- Other Information Systems</t>
  </si>
  <si>
    <t>Computer Expenses</t>
  </si>
  <si>
    <t>- Data Acquisition</t>
  </si>
  <si>
    <t>- Hardware Maintenance</t>
  </si>
  <si>
    <t>- Consumables</t>
  </si>
  <si>
    <t>Staff Conference Expenses</t>
  </si>
  <si>
    <t>Bank Charges</t>
  </si>
  <si>
    <t>- Main account</t>
  </si>
  <si>
    <t>General Adverts &amp; Promotions</t>
  </si>
  <si>
    <t>Professional/project Expenses</t>
  </si>
  <si>
    <t>- Accounting</t>
  </si>
  <si>
    <t>- GIS</t>
  </si>
  <si>
    <t>- Admin &amp; HR</t>
  </si>
  <si>
    <t>- Ward delimitation</t>
  </si>
  <si>
    <t>Publication notices &amp; Gazettes</t>
  </si>
  <si>
    <t>Motor Vehicle</t>
  </si>
  <si>
    <t>- Fuel &amp; Oil</t>
  </si>
  <si>
    <t>- Insurance</t>
  </si>
  <si>
    <t>- Licensing</t>
  </si>
  <si>
    <t>- Maintenance</t>
  </si>
  <si>
    <t>Adminstration Expenses</t>
  </si>
  <si>
    <t>- Donations</t>
  </si>
  <si>
    <t>- Cleaning Services</t>
  </si>
  <si>
    <t>- Catering Expenses</t>
  </si>
  <si>
    <t>- Alterations/Leasehold Improvements</t>
  </si>
  <si>
    <t>- Repairs &amp; Maintenance</t>
  </si>
  <si>
    <t>- Courier Services</t>
  </si>
  <si>
    <t>- Postage Services</t>
  </si>
  <si>
    <t>- Water &amp; Electricity</t>
  </si>
  <si>
    <t>- General Expenses</t>
  </si>
  <si>
    <t>- Subscriptions - Other</t>
  </si>
  <si>
    <t>- Stationary Expenses</t>
  </si>
  <si>
    <t>- Printing &amp; Photocopying</t>
  </si>
  <si>
    <t>- Telephone Expenses incl. ISDN &amp; Digital</t>
  </si>
  <si>
    <t>- Rental Buildings &amp; other Equipment</t>
  </si>
  <si>
    <t>Compensation of employees</t>
  </si>
  <si>
    <t>- Salaries:  Permanent Staff</t>
  </si>
  <si>
    <t>- Salaries:  Temporary Staff</t>
  </si>
  <si>
    <t>Staff - Other Expenses</t>
  </si>
  <si>
    <t>- Travelling Expenses</t>
  </si>
  <si>
    <t>- Telephone Expenses</t>
  </si>
  <si>
    <t>- Subsistance Allowances</t>
  </si>
  <si>
    <t>- Leave Accrued</t>
  </si>
  <si>
    <t>- Relocation costs</t>
  </si>
  <si>
    <t>- Other costs</t>
  </si>
  <si>
    <t>Staff - Training Expenses</t>
  </si>
  <si>
    <t>- Training &amp; Development courses</t>
  </si>
  <si>
    <t>- Subscriptions to professional bodies</t>
  </si>
  <si>
    <t>Staff - Statutory Payments</t>
  </si>
  <si>
    <t>- UIF</t>
  </si>
  <si>
    <t>- RSC Levies</t>
  </si>
  <si>
    <t>Staff - Travel &amp; Accomodation</t>
  </si>
  <si>
    <t>- Local Vehicle Hire</t>
  </si>
  <si>
    <t>- Local Hotel</t>
  </si>
  <si>
    <t>- International Airfares</t>
  </si>
  <si>
    <t>- Local Airfares</t>
  </si>
  <si>
    <t>- International Hotel</t>
  </si>
  <si>
    <t>Board members' remuneration</t>
  </si>
  <si>
    <t>- Meeting allowances</t>
  </si>
  <si>
    <t>- Subsistance Expenses</t>
  </si>
  <si>
    <t>- Travelling Expenses (Own Vehicles)</t>
  </si>
  <si>
    <t>- Other disbursements</t>
  </si>
  <si>
    <t>- Chairperson's remuneration &amp; subsistence</t>
  </si>
  <si>
    <t>Board members Travel &amp; Accomodation</t>
  </si>
  <si>
    <t>-International Vehicle Hire</t>
  </si>
  <si>
    <t>Capital Expenditure</t>
  </si>
  <si>
    <t>- Computer Equipment</t>
  </si>
  <si>
    <t>- Computer Software</t>
  </si>
  <si>
    <t>- Office Equipment</t>
  </si>
  <si>
    <t>- GIS Equipment - cost</t>
  </si>
  <si>
    <t>- Furniture &amp; Fittings</t>
  </si>
  <si>
    <t>ADMIN &amp; OPERATING EXPENSES</t>
  </si>
  <si>
    <t>TOTAL EXPENDITURE</t>
  </si>
  <si>
    <t>B member's Seminars &amp; Conferences</t>
  </si>
  <si>
    <t>MUNICIPAL DEMARCATION BOARD</t>
  </si>
  <si>
    <t>- Norwegian Funding</t>
  </si>
  <si>
    <t>- Danish Funding</t>
  </si>
  <si>
    <t>- MTEF Allocation</t>
  </si>
  <si>
    <t>- Add baseline alloction as prov by Treasury</t>
  </si>
  <si>
    <t>Other Grants</t>
  </si>
  <si>
    <t>- Danish Account</t>
  </si>
  <si>
    <t>- Current Account</t>
  </si>
  <si>
    <t>- Norwegian Account</t>
  </si>
  <si>
    <t>- SA Explorer</t>
  </si>
  <si>
    <t>- Roll Over from 2004/05</t>
  </si>
  <si>
    <t>- Conferences</t>
  </si>
  <si>
    <t>- Workshops</t>
  </si>
  <si>
    <t>- Seminars</t>
  </si>
  <si>
    <t>- Norwegian account</t>
  </si>
  <si>
    <t>- Danish account</t>
  </si>
  <si>
    <t>- Research (Capacity Assessment)</t>
  </si>
  <si>
    <t>- Petty cash</t>
  </si>
  <si>
    <t>- Travel Allowance</t>
  </si>
  <si>
    <t>- Motor vehicle</t>
  </si>
  <si>
    <t>Board &amp; Committee meetings</t>
  </si>
  <si>
    <t>Annual Budget</t>
  </si>
  <si>
    <t>Finance Cluster</t>
  </si>
  <si>
    <t>Admin &amp; HR Cluster</t>
  </si>
  <si>
    <t>GIS Cluster</t>
  </si>
  <si>
    <t>Research Cluster</t>
  </si>
  <si>
    <t>Management</t>
  </si>
  <si>
    <t>Board</t>
  </si>
  <si>
    <t>Totals</t>
  </si>
  <si>
    <t>April 2005</t>
  </si>
  <si>
    <t>May 2005</t>
  </si>
  <si>
    <t>June 2005</t>
  </si>
  <si>
    <t>July 2005</t>
  </si>
  <si>
    <t>August 2005</t>
  </si>
  <si>
    <t>September 2005</t>
  </si>
  <si>
    <t>October 2005</t>
  </si>
  <si>
    <t>November 2005</t>
  </si>
  <si>
    <t>December 2005</t>
  </si>
  <si>
    <t>January 2006</t>
  </si>
  <si>
    <t>February 2006</t>
  </si>
  <si>
    <t>March 2005</t>
  </si>
  <si>
    <t>Total</t>
  </si>
  <si>
    <t xml:space="preserve">Available/ Overspent </t>
  </si>
  <si>
    <t>Admin Cluster</t>
  </si>
  <si>
    <t>Management Cluster</t>
  </si>
  <si>
    <t>BUDGET FOR THE FINANCIAL YEAR  -  01 APRIL 2006 TO 31 MARCH 2007</t>
  </si>
  <si>
    <t>FINANCE CLUSTER BUDGET ALLOCATION FOR THE YEAR  -  01 APRIL 2006 TO 31 MARCH 2007</t>
  </si>
  <si>
    <t>ADMIN CLUSTER BUDGET ALLOCATION FOR THE YEAR  -  01 APRIL 2006 TO 31 MARCH 2007</t>
  </si>
  <si>
    <t>RESEARCH CLUSTER BUDGET ALLOCATION FOR THE YEAR  -  01 APRIL 2006 TO 31 MARCH 2007</t>
  </si>
  <si>
    <t>BOARD BUDGET ALLOCATION FOR THE YEAR  -  01 APRIL 2006 TO 31 MARCH 2007</t>
  </si>
  <si>
    <t>GIS CLUSTER BUDGET ALLOCATION FOR THE YEAR  -  01 APRIL 2006 TO 31 MARCH 2007</t>
  </si>
  <si>
    <t>MANAGEMENT CLUSTER BUDGET ALLOCATION FOR THE YEAR  -  01 APRIL 2006 TO 31 MARCH 2007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</si>
</sst>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[$-1C09]dd\ mmmm\ yyyy"/>
  </numFmts>
  <fonts count="14">
    <font>
      <sz val="10"/>
      <name val="Arial"/>
      <family val="0"/>
    </font>
    <font>
      <sz val="11"/>
      <color indexed="63"/>
      <name val="Arial Narrow"/>
      <family val="2"/>
    </font>
    <font>
      <b/>
      <sz val="11"/>
      <color indexed="63"/>
      <name val="Arial Narrow"/>
      <family val="2"/>
    </font>
    <font>
      <b/>
      <sz val="11"/>
      <color indexed="40"/>
      <name val="Arial Narrow"/>
      <family val="2"/>
    </font>
    <font>
      <b/>
      <sz val="11"/>
      <color indexed="62"/>
      <name val="Arial Narrow"/>
      <family val="2"/>
    </font>
    <font>
      <sz val="11"/>
      <color indexed="62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6"/>
      <color indexed="63"/>
      <name val="Arial"/>
      <family val="2"/>
    </font>
    <font>
      <sz val="20"/>
      <color indexed="63"/>
      <name val="Copperplate Gothic Bold"/>
      <family val="2"/>
    </font>
    <font>
      <sz val="16"/>
      <color indexed="63"/>
      <name val="Copperplate Gothic Light"/>
      <family val="2"/>
    </font>
    <font>
      <b/>
      <sz val="14"/>
      <color indexed="63"/>
      <name val="Copperplate Gothic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3" fontId="1" fillId="0" borderId="0" xfId="15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3" fillId="0" borderId="11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15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0" fontId="1" fillId="0" borderId="17" xfId="0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21" xfId="0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0" fontId="1" fillId="0" borderId="20" xfId="0" applyFont="1" applyBorder="1" applyAlignment="1" quotePrefix="1">
      <alignment/>
    </xf>
    <xf numFmtId="0" fontId="1" fillId="0" borderId="20" xfId="0" applyFont="1" applyBorder="1" applyAlignment="1">
      <alignment/>
    </xf>
    <xf numFmtId="173" fontId="2" fillId="0" borderId="21" xfId="15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173" fontId="1" fillId="0" borderId="27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73" fontId="1" fillId="0" borderId="0" xfId="15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3" fontId="7" fillId="0" borderId="0" xfId="15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73" fontId="4" fillId="0" borderId="0" xfId="15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3" fontId="2" fillId="0" borderId="0" xfId="15" applyNumberFormat="1" applyFont="1" applyAlignment="1">
      <alignment horizontal="center" vertical="center" wrapText="1"/>
    </xf>
    <xf numFmtId="173" fontId="2" fillId="0" borderId="0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15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3" fontId="2" fillId="0" borderId="28" xfId="15" applyNumberFormat="1" applyFont="1" applyBorder="1" applyAlignment="1">
      <alignment/>
    </xf>
    <xf numFmtId="173" fontId="1" fillId="0" borderId="29" xfId="15" applyNumberFormat="1" applyFont="1" applyBorder="1" applyAlignment="1">
      <alignment/>
    </xf>
    <xf numFmtId="173" fontId="1" fillId="0" borderId="3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8"/>
  <sheetViews>
    <sheetView tabSelected="1" zoomScale="75" zoomScaleNormal="75" workbookViewId="0" topLeftCell="A1">
      <selection activeCell="D62" sqref="D62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5.00390625" style="6" customWidth="1"/>
    <col min="5" max="9" width="0.71875" style="6" customWidth="1"/>
    <col min="10" max="10" width="15.00390625" style="6" customWidth="1"/>
    <col min="11" max="15" width="0.71875" style="6" customWidth="1"/>
    <col min="16" max="16" width="15.140625" style="6" customWidth="1"/>
    <col min="17" max="21" width="0.5625" style="6" customWidth="1"/>
    <col min="22" max="22" width="15.00390625" style="6" customWidth="1"/>
    <col min="23" max="27" width="0.71875" style="5" customWidth="1"/>
    <col min="28" max="28" width="15.00390625" style="5" customWidth="1"/>
    <col min="29" max="33" width="0.71875" style="5" customWidth="1"/>
    <col min="34" max="34" width="15.00390625" style="5" customWidth="1"/>
    <col min="35" max="39" width="0.71875" style="5" customWidth="1"/>
    <col min="40" max="40" width="15.140625" style="5" customWidth="1"/>
    <col min="41" max="45" width="0.71875" style="5" customWidth="1"/>
    <col min="46" max="46" width="15.00390625" style="5" customWidth="1"/>
    <col min="47" max="51" width="0.71875" style="5" customWidth="1"/>
    <col min="52" max="16384" width="9.140625" style="5" customWidth="1"/>
  </cols>
  <sheetData>
    <row r="1" spans="1:46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</row>
    <row r="2" spans="1:22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46" ht="20.25">
      <c r="A3" s="82" t="s">
        <v>131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</row>
    <row r="4" spans="1:22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4:46" s="71" customFormat="1" ht="54.75" customHeight="1">
      <c r="D5" s="72" t="s">
        <v>107</v>
      </c>
      <c r="E5" s="72"/>
      <c r="F5" s="72"/>
      <c r="G5" s="73"/>
      <c r="H5" s="73"/>
      <c r="I5" s="73"/>
      <c r="J5" s="73" t="s">
        <v>108</v>
      </c>
      <c r="K5" s="73"/>
      <c r="L5" s="73"/>
      <c r="M5" s="73"/>
      <c r="N5" s="73"/>
      <c r="O5" s="73"/>
      <c r="P5" s="73" t="s">
        <v>109</v>
      </c>
      <c r="Q5" s="73"/>
      <c r="R5" s="73"/>
      <c r="S5" s="73"/>
      <c r="T5" s="73"/>
      <c r="U5" s="73"/>
      <c r="V5" s="73" t="s">
        <v>110</v>
      </c>
      <c r="W5" s="74"/>
      <c r="X5" s="74"/>
      <c r="AB5" s="71" t="s">
        <v>111</v>
      </c>
      <c r="AH5" s="71" t="s">
        <v>112</v>
      </c>
      <c r="AN5" s="71" t="s">
        <v>113</v>
      </c>
      <c r="AT5" s="71" t="s">
        <v>114</v>
      </c>
    </row>
    <row r="6" spans="4:24" s="1" customFormat="1" ht="12.75" customHeight="1">
      <c r="D6" s="2"/>
      <c r="E6" s="2"/>
      <c r="F6" s="2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66"/>
    </row>
    <row r="7" spans="1:24" s="45" customFormat="1" ht="16.5">
      <c r="A7" s="46" t="s">
        <v>1</v>
      </c>
      <c r="B7" s="46"/>
      <c r="C7" s="46"/>
      <c r="D7" s="47">
        <f>D9+D13+D17+D22</f>
        <v>17177000</v>
      </c>
      <c r="E7" s="47"/>
      <c r="F7" s="4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X7" s="69"/>
    </row>
    <row r="8" spans="3:24" ht="4.5" customHeight="1">
      <c r="C8" s="48"/>
      <c r="D8" s="49"/>
      <c r="E8" s="5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12"/>
    </row>
    <row r="9" spans="1:24" ht="16.5">
      <c r="A9" s="3" t="s">
        <v>0</v>
      </c>
      <c r="B9" s="3"/>
      <c r="C9" s="51"/>
      <c r="D9" s="44">
        <f>SUM(D10:D15)</f>
        <v>16827000</v>
      </c>
      <c r="E9" s="52"/>
      <c r="F9" s="7"/>
      <c r="G9" s="44"/>
      <c r="H9" s="44"/>
      <c r="I9" s="8"/>
      <c r="J9" s="44"/>
      <c r="K9" s="44"/>
      <c r="L9" s="44"/>
      <c r="M9" s="44"/>
      <c r="N9" s="44"/>
      <c r="O9" s="8"/>
      <c r="P9" s="8"/>
      <c r="Q9" s="8"/>
      <c r="R9" s="8"/>
      <c r="S9" s="8"/>
      <c r="T9" s="8"/>
      <c r="U9" s="8"/>
      <c r="V9" s="8"/>
      <c r="W9" s="12"/>
      <c r="X9" s="12"/>
    </row>
    <row r="10" spans="1:24" ht="16.5">
      <c r="A10" s="9" t="s">
        <v>89</v>
      </c>
      <c r="C10" s="51"/>
      <c r="D10" s="60">
        <v>16827000</v>
      </c>
      <c r="E10" s="5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2"/>
      <c r="X10" s="12"/>
    </row>
    <row r="11" spans="1:24" ht="16.5">
      <c r="A11" s="9" t="s">
        <v>90</v>
      </c>
      <c r="B11" s="9"/>
      <c r="C11" s="54"/>
      <c r="D11" s="62">
        <v>0</v>
      </c>
      <c r="E11" s="5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2"/>
      <c r="X11" s="12"/>
    </row>
    <row r="12" spans="1:24" ht="4.5" customHeight="1">
      <c r="A12" s="9"/>
      <c r="B12" s="9"/>
      <c r="C12" s="54"/>
      <c r="D12" s="8"/>
      <c r="E12" s="5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2"/>
      <c r="X12" s="12"/>
    </row>
    <row r="13" spans="1:24" ht="16.5">
      <c r="A13" s="3" t="s">
        <v>91</v>
      </c>
      <c r="B13" s="9"/>
      <c r="C13" s="54"/>
      <c r="D13" s="8">
        <f>SUM(D14:D15)</f>
        <v>0</v>
      </c>
      <c r="E13" s="53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2"/>
      <c r="X13" s="12"/>
    </row>
    <row r="14" spans="1:24" ht="16.5">
      <c r="A14" s="9" t="s">
        <v>88</v>
      </c>
      <c r="B14" s="9"/>
      <c r="C14" s="54"/>
      <c r="D14" s="60">
        <v>0</v>
      </c>
      <c r="E14" s="5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12"/>
    </row>
    <row r="15" spans="1:24" ht="16.5">
      <c r="A15" s="9" t="s">
        <v>87</v>
      </c>
      <c r="B15" s="9"/>
      <c r="C15" s="54"/>
      <c r="D15" s="62">
        <v>0</v>
      </c>
      <c r="E15" s="5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2"/>
      <c r="X15" s="12"/>
    </row>
    <row r="16" spans="3:24" ht="4.5" customHeight="1">
      <c r="C16" s="55"/>
      <c r="D16" s="8"/>
      <c r="E16" s="5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2"/>
      <c r="X16" s="12"/>
    </row>
    <row r="17" spans="1:34" ht="16.5">
      <c r="A17" s="3" t="s">
        <v>2</v>
      </c>
      <c r="B17" s="3"/>
      <c r="C17" s="51"/>
      <c r="D17" s="11">
        <f>SUM(D18:D20)</f>
        <v>200000</v>
      </c>
      <c r="E17" s="56"/>
      <c r="F17" s="4"/>
      <c r="G17" s="11"/>
      <c r="H17" s="11"/>
      <c r="I17" s="8"/>
      <c r="J17" s="11"/>
      <c r="K17" s="11"/>
      <c r="L17" s="11"/>
      <c r="M17" s="11"/>
      <c r="N17" s="11"/>
      <c r="O17" s="8"/>
      <c r="P17" s="8"/>
      <c r="Q17" s="8"/>
      <c r="R17" s="8"/>
      <c r="S17" s="8"/>
      <c r="T17" s="8"/>
      <c r="U17" s="8"/>
      <c r="V17" s="8"/>
      <c r="W17" s="12"/>
      <c r="X17" s="12"/>
      <c r="AH17"/>
    </row>
    <row r="18" spans="1:24" ht="16.5">
      <c r="A18" s="9" t="s">
        <v>93</v>
      </c>
      <c r="B18" s="9"/>
      <c r="C18" s="54"/>
      <c r="D18" s="60">
        <v>200000</v>
      </c>
      <c r="E18" s="5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12"/>
    </row>
    <row r="19" spans="1:24" ht="16.5">
      <c r="A19" s="9" t="s">
        <v>94</v>
      </c>
      <c r="B19" s="9"/>
      <c r="C19" s="54"/>
      <c r="D19" s="61">
        <v>0</v>
      </c>
      <c r="E19" s="5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12"/>
    </row>
    <row r="20" spans="1:24" ht="16.5">
      <c r="A20" s="9" t="s">
        <v>92</v>
      </c>
      <c r="B20" s="9"/>
      <c r="C20" s="54"/>
      <c r="D20" s="62">
        <v>0</v>
      </c>
      <c r="E20" s="5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</row>
    <row r="21" spans="3:24" ht="4.5" customHeight="1">
      <c r="C21" s="55"/>
      <c r="D21" s="8"/>
      <c r="E21" s="5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2"/>
      <c r="X21" s="12"/>
    </row>
    <row r="22" spans="1:24" ht="16.5">
      <c r="A22" s="3" t="s">
        <v>4</v>
      </c>
      <c r="B22" s="3"/>
      <c r="C22" s="51"/>
      <c r="D22" s="11">
        <f>SUM(D23:D26)</f>
        <v>150000</v>
      </c>
      <c r="E22" s="56"/>
      <c r="F22" s="4"/>
      <c r="G22" s="11"/>
      <c r="H22" s="11"/>
      <c r="I22" s="8"/>
      <c r="J22" s="11"/>
      <c r="K22" s="11"/>
      <c r="L22" s="11"/>
      <c r="M22" s="11"/>
      <c r="N22" s="11"/>
      <c r="O22" s="8"/>
      <c r="P22" s="8"/>
      <c r="Q22" s="8"/>
      <c r="R22" s="8"/>
      <c r="S22" s="8"/>
      <c r="T22" s="8"/>
      <c r="U22" s="8"/>
      <c r="V22" s="8"/>
      <c r="W22" s="12"/>
      <c r="X22" s="12"/>
    </row>
    <row r="23" spans="1:24" ht="16.5">
      <c r="A23" s="9" t="s">
        <v>95</v>
      </c>
      <c r="B23" s="3"/>
      <c r="C23" s="51"/>
      <c r="D23" s="60">
        <v>100000</v>
      </c>
      <c r="E23" s="56"/>
      <c r="F23" s="4"/>
      <c r="G23" s="11"/>
      <c r="H23" s="11"/>
      <c r="I23" s="8"/>
      <c r="J23" s="11"/>
      <c r="K23" s="11"/>
      <c r="L23" s="11"/>
      <c r="M23" s="11"/>
      <c r="N23" s="11"/>
      <c r="O23" s="8"/>
      <c r="P23" s="8"/>
      <c r="Q23" s="8"/>
      <c r="R23" s="8"/>
      <c r="S23" s="8"/>
      <c r="T23" s="8"/>
      <c r="U23" s="8"/>
      <c r="V23" s="8"/>
      <c r="W23" s="12"/>
      <c r="X23" s="12"/>
    </row>
    <row r="24" spans="1:24" ht="16.5">
      <c r="A24" s="9" t="s">
        <v>3</v>
      </c>
      <c r="B24" s="3"/>
      <c r="C24" s="51"/>
      <c r="D24" s="61">
        <v>50000</v>
      </c>
      <c r="E24" s="56"/>
      <c r="F24" s="4"/>
      <c r="G24" s="11"/>
      <c r="H24" s="11"/>
      <c r="I24" s="8"/>
      <c r="J24" s="11"/>
      <c r="K24" s="11"/>
      <c r="L24" s="11"/>
      <c r="M24" s="11"/>
      <c r="N24" s="11"/>
      <c r="O24" s="8"/>
      <c r="P24" s="8"/>
      <c r="Q24" s="8"/>
      <c r="R24" s="8"/>
      <c r="S24" s="8"/>
      <c r="T24" s="8"/>
      <c r="U24" s="8"/>
      <c r="V24" s="8"/>
      <c r="W24" s="12"/>
      <c r="X24" s="12"/>
    </row>
    <row r="25" spans="1:24" ht="16.5">
      <c r="A25" s="9" t="s">
        <v>5</v>
      </c>
      <c r="B25" s="9"/>
      <c r="C25" s="54"/>
      <c r="D25" s="61">
        <v>0</v>
      </c>
      <c r="E25" s="5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12"/>
    </row>
    <row r="26" spans="1:24" ht="16.5">
      <c r="A26" s="9" t="s">
        <v>96</v>
      </c>
      <c r="B26" s="9"/>
      <c r="C26" s="54"/>
      <c r="D26" s="62">
        <v>0</v>
      </c>
      <c r="E26" s="5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12"/>
    </row>
    <row r="27" spans="1:24" ht="4.5" customHeight="1">
      <c r="A27" s="9"/>
      <c r="B27" s="9"/>
      <c r="C27" s="57"/>
      <c r="D27" s="58"/>
      <c r="E27" s="5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2"/>
      <c r="X27" s="12"/>
    </row>
    <row r="28" spans="7:24" ht="16.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  <c r="X28" s="12"/>
    </row>
    <row r="29" spans="1:48" s="34" customFormat="1" ht="16.5">
      <c r="A29" s="33" t="s">
        <v>84</v>
      </c>
      <c r="D29" s="35">
        <f>D31+D141</f>
        <v>22322292.34</v>
      </c>
      <c r="E29" s="35"/>
      <c r="F29" s="35"/>
      <c r="G29" s="70"/>
      <c r="J29" s="35">
        <f>J31+J141</f>
        <v>2588575.74</v>
      </c>
      <c r="K29" s="35"/>
      <c r="L29" s="35"/>
      <c r="M29" s="70"/>
      <c r="P29" s="35">
        <f>P31+P141</f>
        <v>4216572.77</v>
      </c>
      <c r="Q29" s="35"/>
      <c r="R29" s="35"/>
      <c r="S29" s="70"/>
      <c r="V29" s="35">
        <f>V31+V141</f>
        <v>5482687.6</v>
      </c>
      <c r="W29" s="35"/>
      <c r="X29" s="35"/>
      <c r="AB29" s="35">
        <f>AB31+AB141</f>
        <v>5354216.1</v>
      </c>
      <c r="AC29" s="35"/>
      <c r="AD29" s="35"/>
      <c r="AH29" s="35">
        <f>AH31+AH141</f>
        <v>999389.4</v>
      </c>
      <c r="AI29" s="35"/>
      <c r="AJ29" s="35"/>
      <c r="AN29" s="35">
        <f>AN31+AN141</f>
        <v>3680850.73</v>
      </c>
      <c r="AO29" s="35"/>
      <c r="AP29" s="35"/>
      <c r="AT29" s="35">
        <f>AT31+AT141</f>
        <v>22322292.34</v>
      </c>
      <c r="AU29" s="35"/>
      <c r="AV29" s="35"/>
    </row>
    <row r="30" spans="2:48" ht="4.5" customHeight="1">
      <c r="B30" s="36"/>
      <c r="C30" s="37"/>
      <c r="D30" s="26"/>
      <c r="E30" s="26"/>
      <c r="F30" s="27"/>
      <c r="G30" s="8"/>
      <c r="H30" s="36"/>
      <c r="I30" s="37"/>
      <c r="J30" s="26"/>
      <c r="K30" s="26"/>
      <c r="L30" s="27"/>
      <c r="M30" s="8"/>
      <c r="N30" s="36"/>
      <c r="O30" s="37"/>
      <c r="P30" s="26"/>
      <c r="Q30" s="26"/>
      <c r="R30" s="27"/>
      <c r="S30" s="8"/>
      <c r="T30" s="36"/>
      <c r="U30" s="37"/>
      <c r="V30" s="26"/>
      <c r="W30" s="26"/>
      <c r="X30" s="27"/>
      <c r="Z30" s="36"/>
      <c r="AA30" s="37"/>
      <c r="AB30" s="26"/>
      <c r="AC30" s="26"/>
      <c r="AD30" s="27"/>
      <c r="AF30" s="36"/>
      <c r="AG30" s="37"/>
      <c r="AH30" s="26"/>
      <c r="AI30" s="26"/>
      <c r="AJ30" s="27"/>
      <c r="AL30" s="36"/>
      <c r="AM30" s="37"/>
      <c r="AN30" s="26"/>
      <c r="AO30" s="26"/>
      <c r="AP30" s="27"/>
      <c r="AR30" s="36"/>
      <c r="AS30" s="37"/>
      <c r="AT30" s="26"/>
      <c r="AU30" s="26"/>
      <c r="AV30" s="27"/>
    </row>
    <row r="31" spans="1:48" s="13" customFormat="1" ht="16.5">
      <c r="A31" s="13" t="s">
        <v>83</v>
      </c>
      <c r="B31" s="38"/>
      <c r="C31" s="14"/>
      <c r="D31" s="15">
        <f>D33+D37+D42+D47+D52+D57+D59+D66+D68+D74+D92+D96+D104+D108+D112+D120+D128+D130+D132</f>
        <v>22123292.34</v>
      </c>
      <c r="E31" s="15"/>
      <c r="F31" s="28"/>
      <c r="G31" s="15"/>
      <c r="H31" s="38"/>
      <c r="I31" s="14"/>
      <c r="J31" s="15">
        <f>J33+J37+J42+J47+J52+J57+J59+J66+J68+J74+J92+J96+J104+J108+J112+J120+J128+J130+J132</f>
        <v>2588575.74</v>
      </c>
      <c r="K31" s="15"/>
      <c r="L31" s="28"/>
      <c r="M31" s="15"/>
      <c r="N31" s="38"/>
      <c r="O31" s="14"/>
      <c r="P31" s="15">
        <f>P33+P37+P42+P47+P52+P57+P59+P66+P68+P74+P92+P96+P104+P108+P112+P120+P128+P130+P132</f>
        <v>4201572.77</v>
      </c>
      <c r="Q31" s="15"/>
      <c r="R31" s="28"/>
      <c r="S31" s="15"/>
      <c r="T31" s="38"/>
      <c r="U31" s="14"/>
      <c r="V31" s="15">
        <f>V33+V37+V42+V47+V52+V57+V59+V66+V68+V74+V92+V96+V104+V108+V112+V120+V128+V130+V132</f>
        <v>5298687.6</v>
      </c>
      <c r="W31" s="15"/>
      <c r="X31" s="28"/>
      <c r="Z31" s="38"/>
      <c r="AA31" s="14"/>
      <c r="AB31" s="15">
        <f>AB33+AB37+AB42+AB47+AB52+AB57+AB59+AB66+AB68+AB74+AB92+AB96+AB104+AB108+AB112+AB120+AB128+AB130+AB132</f>
        <v>5354216.1</v>
      </c>
      <c r="AC31" s="15"/>
      <c r="AD31" s="28"/>
      <c r="AF31" s="38"/>
      <c r="AG31" s="14"/>
      <c r="AH31" s="15">
        <f>AH33+AH37+AH42+AH47+AH52+AH57+AH59+AH66+AH68+AH74+AH92+AH96+AH104+AH108+AH112+AH120+AH128+AH130+AH132</f>
        <v>999389.4</v>
      </c>
      <c r="AI31" s="15"/>
      <c r="AJ31" s="28"/>
      <c r="AL31" s="38"/>
      <c r="AM31" s="14"/>
      <c r="AN31" s="15">
        <f>AN33+AN37+AN42+AN47+AN52+AN57+AN59+AN66+AN68+AN74+AN92+AN96+AN104+AN108+AN112+AN120+AN128+AN130+AN132</f>
        <v>3680850.73</v>
      </c>
      <c r="AO31" s="15"/>
      <c r="AP31" s="28"/>
      <c r="AR31" s="38"/>
      <c r="AS31" s="14"/>
      <c r="AT31" s="15">
        <f>AT33+AT37+AT42+AT47+AT52+AT57+AT59+AT66+AT68+AT74+AT92+AT96+AT104+AT108+AT112+AT120+AT128+AT130+AT132</f>
        <v>22123292.34</v>
      </c>
      <c r="AU31" s="15"/>
      <c r="AV31" s="28"/>
    </row>
    <row r="32" spans="2:48" ht="4.5" customHeight="1">
      <c r="B32" s="39"/>
      <c r="C32" s="16"/>
      <c r="D32" s="17"/>
      <c r="E32" s="18"/>
      <c r="F32" s="29"/>
      <c r="G32" s="8"/>
      <c r="H32" s="39"/>
      <c r="I32" s="16"/>
      <c r="J32" s="17"/>
      <c r="K32" s="18"/>
      <c r="L32" s="29"/>
      <c r="M32" s="8"/>
      <c r="N32" s="39"/>
      <c r="O32" s="16"/>
      <c r="P32" s="17"/>
      <c r="Q32" s="18"/>
      <c r="R32" s="29"/>
      <c r="S32" s="8"/>
      <c r="T32" s="39"/>
      <c r="U32" s="16"/>
      <c r="V32" s="17"/>
      <c r="W32" s="18"/>
      <c r="X32" s="29"/>
      <c r="Z32" s="39"/>
      <c r="AA32" s="16"/>
      <c r="AB32" s="17"/>
      <c r="AC32" s="18"/>
      <c r="AD32" s="29"/>
      <c r="AF32" s="39"/>
      <c r="AG32" s="16"/>
      <c r="AH32" s="17"/>
      <c r="AI32" s="18"/>
      <c r="AJ32" s="29"/>
      <c r="AL32" s="39"/>
      <c r="AM32" s="16"/>
      <c r="AN32" s="17"/>
      <c r="AO32" s="18"/>
      <c r="AP32" s="29"/>
      <c r="AR32" s="39"/>
      <c r="AS32" s="16"/>
      <c r="AT32" s="17"/>
      <c r="AU32" s="18"/>
      <c r="AV32" s="29"/>
    </row>
    <row r="33" spans="1:48" ht="16.5">
      <c r="A33" s="3" t="s">
        <v>6</v>
      </c>
      <c r="B33" s="40"/>
      <c r="C33" s="19"/>
      <c r="D33" s="11">
        <f>SUM(D34:D35)</f>
        <v>684285</v>
      </c>
      <c r="E33" s="20"/>
      <c r="F33" s="30"/>
      <c r="G33" s="11"/>
      <c r="H33" s="40"/>
      <c r="I33" s="19"/>
      <c r="J33" s="11">
        <f>SUM(J34:J35)</f>
        <v>684285</v>
      </c>
      <c r="K33" s="20"/>
      <c r="L33" s="30"/>
      <c r="M33" s="11"/>
      <c r="N33" s="40"/>
      <c r="O33" s="19"/>
      <c r="P33" s="11">
        <f>SUM(P34:P35)</f>
        <v>0</v>
      </c>
      <c r="Q33" s="20"/>
      <c r="R33" s="30"/>
      <c r="S33" s="11"/>
      <c r="T33" s="40"/>
      <c r="U33" s="19"/>
      <c r="V33" s="11">
        <f>SUM(V34:V35)</f>
        <v>0</v>
      </c>
      <c r="W33" s="20"/>
      <c r="X33" s="30"/>
      <c r="Z33" s="40"/>
      <c r="AA33" s="19"/>
      <c r="AB33" s="11">
        <f>SUM(AB34:AB35)</f>
        <v>0</v>
      </c>
      <c r="AC33" s="20"/>
      <c r="AD33" s="30"/>
      <c r="AF33" s="40"/>
      <c r="AG33" s="19"/>
      <c r="AH33" s="11">
        <f>SUM(AH34:AH35)</f>
        <v>0</v>
      </c>
      <c r="AI33" s="20"/>
      <c r="AJ33" s="30"/>
      <c r="AL33" s="40"/>
      <c r="AM33" s="19"/>
      <c r="AN33" s="11">
        <f>SUM(AN34:AN35)</f>
        <v>0</v>
      </c>
      <c r="AO33" s="20"/>
      <c r="AP33" s="30"/>
      <c r="AR33" s="40"/>
      <c r="AS33" s="19"/>
      <c r="AT33" s="11">
        <f>SUM(AT34:AT35)</f>
        <v>684285</v>
      </c>
      <c r="AU33" s="20"/>
      <c r="AV33" s="30"/>
    </row>
    <row r="34" spans="1:48" ht="16.5">
      <c r="A34" s="9" t="s">
        <v>7</v>
      </c>
      <c r="B34" s="41"/>
      <c r="C34" s="19"/>
      <c r="D34" s="60">
        <v>379335</v>
      </c>
      <c r="E34" s="21"/>
      <c r="F34" s="29"/>
      <c r="G34" s="8"/>
      <c r="H34" s="41"/>
      <c r="I34" s="19"/>
      <c r="J34" s="60">
        <f>Finance!J13</f>
        <v>379335</v>
      </c>
      <c r="K34" s="21"/>
      <c r="L34" s="29"/>
      <c r="M34" s="8"/>
      <c r="N34" s="41"/>
      <c r="O34" s="19"/>
      <c r="P34" s="60">
        <f>Admin!P13</f>
        <v>0</v>
      </c>
      <c r="Q34" s="21"/>
      <c r="R34" s="29"/>
      <c r="S34" s="8"/>
      <c r="T34" s="41"/>
      <c r="U34" s="19"/>
      <c r="V34" s="60">
        <f>GIS!J13</f>
        <v>0</v>
      </c>
      <c r="W34" s="21"/>
      <c r="X34" s="29"/>
      <c r="Z34" s="41"/>
      <c r="AA34" s="19"/>
      <c r="AB34" s="60">
        <f>Research!J13</f>
        <v>0</v>
      </c>
      <c r="AC34" s="21"/>
      <c r="AD34" s="29"/>
      <c r="AF34" s="41"/>
      <c r="AG34" s="19"/>
      <c r="AH34" s="60">
        <f>Managmnt!J13</f>
        <v>0</v>
      </c>
      <c r="AI34" s="21"/>
      <c r="AJ34" s="29"/>
      <c r="AL34" s="41"/>
      <c r="AM34" s="19"/>
      <c r="AN34" s="60">
        <f>Board!J13</f>
        <v>0</v>
      </c>
      <c r="AO34" s="21"/>
      <c r="AP34" s="29"/>
      <c r="AR34" s="41"/>
      <c r="AS34" s="19"/>
      <c r="AT34" s="60">
        <f>J34+P34+V34+AB34+AH34+AN34</f>
        <v>379335</v>
      </c>
      <c r="AU34" s="21"/>
      <c r="AV34" s="29"/>
    </row>
    <row r="35" spans="1:48" ht="16.5">
      <c r="A35" s="9" t="s">
        <v>8</v>
      </c>
      <c r="B35" s="41"/>
      <c r="C35" s="19"/>
      <c r="D35" s="62">
        <v>304950</v>
      </c>
      <c r="E35" s="21"/>
      <c r="F35" s="29"/>
      <c r="G35" s="8"/>
      <c r="H35" s="41"/>
      <c r="I35" s="19"/>
      <c r="J35" s="62">
        <f>Finance!J14</f>
        <v>304950</v>
      </c>
      <c r="K35" s="21"/>
      <c r="L35" s="29"/>
      <c r="M35" s="8"/>
      <c r="N35" s="41"/>
      <c r="O35" s="19"/>
      <c r="P35" s="62">
        <f>Admin!P14</f>
        <v>0</v>
      </c>
      <c r="Q35" s="21"/>
      <c r="R35" s="29"/>
      <c r="S35" s="8"/>
      <c r="T35" s="41"/>
      <c r="U35" s="19"/>
      <c r="V35" s="62">
        <f>GIS!J14</f>
        <v>0</v>
      </c>
      <c r="W35" s="21"/>
      <c r="X35" s="29"/>
      <c r="Z35" s="41"/>
      <c r="AA35" s="19"/>
      <c r="AB35" s="62">
        <f>Research!J14</f>
        <v>0</v>
      </c>
      <c r="AC35" s="21"/>
      <c r="AD35" s="29"/>
      <c r="AF35" s="41"/>
      <c r="AG35" s="19"/>
      <c r="AH35" s="62">
        <f>Managmnt!J14</f>
        <v>0</v>
      </c>
      <c r="AI35" s="21"/>
      <c r="AJ35" s="29"/>
      <c r="AL35" s="41"/>
      <c r="AM35" s="19"/>
      <c r="AN35" s="62">
        <f>Board!J14</f>
        <v>0</v>
      </c>
      <c r="AO35" s="21"/>
      <c r="AP35" s="29"/>
      <c r="AR35" s="41"/>
      <c r="AS35" s="19"/>
      <c r="AT35" s="62">
        <f>J35+P35+V35+AB35+AH35+AN35</f>
        <v>304950</v>
      </c>
      <c r="AU35" s="21"/>
      <c r="AV35" s="29"/>
    </row>
    <row r="36" spans="2:48" ht="4.5" customHeight="1">
      <c r="B36" s="39"/>
      <c r="C36" s="19"/>
      <c r="D36" s="8"/>
      <c r="E36" s="21"/>
      <c r="F36" s="29"/>
      <c r="G36" s="8"/>
      <c r="H36" s="39"/>
      <c r="I36" s="19"/>
      <c r="J36" s="8"/>
      <c r="K36" s="21"/>
      <c r="L36" s="29"/>
      <c r="M36" s="8"/>
      <c r="N36" s="39"/>
      <c r="O36" s="19"/>
      <c r="P36" s="8"/>
      <c r="Q36" s="21"/>
      <c r="R36" s="29"/>
      <c r="S36" s="8"/>
      <c r="T36" s="39"/>
      <c r="U36" s="19"/>
      <c r="V36" s="8"/>
      <c r="W36" s="21"/>
      <c r="X36" s="29"/>
      <c r="Z36" s="39"/>
      <c r="AA36" s="19"/>
      <c r="AB36" s="8"/>
      <c r="AC36" s="21"/>
      <c r="AD36" s="29"/>
      <c r="AF36" s="39"/>
      <c r="AG36" s="19"/>
      <c r="AH36" s="8"/>
      <c r="AI36" s="21"/>
      <c r="AJ36" s="29"/>
      <c r="AL36" s="39"/>
      <c r="AM36" s="19"/>
      <c r="AN36" s="8"/>
      <c r="AO36" s="21"/>
      <c r="AP36" s="29"/>
      <c r="AR36" s="39"/>
      <c r="AS36" s="19"/>
      <c r="AT36" s="8"/>
      <c r="AU36" s="21"/>
      <c r="AV36" s="29"/>
    </row>
    <row r="37" spans="1:48" ht="16.5">
      <c r="A37" s="3" t="s">
        <v>9</v>
      </c>
      <c r="B37" s="40"/>
      <c r="C37" s="19"/>
      <c r="D37" s="78">
        <f>SUM(D38:D40)</f>
        <v>277100</v>
      </c>
      <c r="E37" s="20"/>
      <c r="F37" s="30"/>
      <c r="G37" s="11"/>
      <c r="H37" s="40"/>
      <c r="I37" s="19"/>
      <c r="J37" s="78">
        <f>SUM(J38:J40)</f>
        <v>9600</v>
      </c>
      <c r="K37" s="20"/>
      <c r="L37" s="30"/>
      <c r="M37" s="11"/>
      <c r="N37" s="40"/>
      <c r="O37" s="19"/>
      <c r="P37" s="78">
        <f>SUM(P38:P40)</f>
        <v>0</v>
      </c>
      <c r="Q37" s="20"/>
      <c r="R37" s="30"/>
      <c r="S37" s="11"/>
      <c r="T37" s="40"/>
      <c r="U37" s="19"/>
      <c r="V37" s="78">
        <f>SUM(V38:V40)</f>
        <v>267500</v>
      </c>
      <c r="W37" s="20"/>
      <c r="X37" s="30"/>
      <c r="Z37" s="40"/>
      <c r="AA37" s="19"/>
      <c r="AB37" s="78">
        <f>SUM(AB38:AB40)</f>
        <v>0</v>
      </c>
      <c r="AC37" s="20"/>
      <c r="AD37" s="30"/>
      <c r="AF37" s="40"/>
      <c r="AG37" s="19"/>
      <c r="AH37" s="11">
        <f>SUM(AH38:AH40)</f>
        <v>0</v>
      </c>
      <c r="AI37" s="20"/>
      <c r="AJ37" s="30"/>
      <c r="AL37" s="40"/>
      <c r="AM37" s="19"/>
      <c r="AN37" s="11">
        <f>SUM(AN38:AN40)</f>
        <v>0</v>
      </c>
      <c r="AO37" s="20"/>
      <c r="AP37" s="30"/>
      <c r="AR37" s="40"/>
      <c r="AS37" s="19"/>
      <c r="AT37" s="78">
        <f>SUM(AT38:AT40)</f>
        <v>277100</v>
      </c>
      <c r="AU37" s="20"/>
      <c r="AV37" s="30"/>
    </row>
    <row r="38" spans="1:48" ht="16.5">
      <c r="A38" s="9" t="s">
        <v>10</v>
      </c>
      <c r="B38" s="41"/>
      <c r="C38" s="19"/>
      <c r="D38" s="60">
        <v>9600</v>
      </c>
      <c r="E38" s="21"/>
      <c r="F38" s="29"/>
      <c r="G38" s="8"/>
      <c r="H38" s="41"/>
      <c r="I38" s="19"/>
      <c r="J38" s="60">
        <f>Finance!J17</f>
        <v>9600</v>
      </c>
      <c r="K38" s="21"/>
      <c r="L38" s="29"/>
      <c r="M38" s="8"/>
      <c r="N38" s="41"/>
      <c r="O38" s="19"/>
      <c r="P38" s="60">
        <f>Admin!P17</f>
        <v>0</v>
      </c>
      <c r="Q38" s="21"/>
      <c r="R38" s="29"/>
      <c r="S38" s="8"/>
      <c r="T38" s="41"/>
      <c r="U38" s="19"/>
      <c r="V38" s="60">
        <f>GIS!J17</f>
        <v>0</v>
      </c>
      <c r="W38" s="21"/>
      <c r="X38" s="29"/>
      <c r="Z38" s="41"/>
      <c r="AA38" s="19"/>
      <c r="AB38" s="60">
        <f>Research!J17</f>
        <v>0</v>
      </c>
      <c r="AC38" s="21"/>
      <c r="AD38" s="29"/>
      <c r="AF38" s="41"/>
      <c r="AG38" s="19"/>
      <c r="AH38" s="60">
        <f>Managmnt!J17</f>
        <v>0</v>
      </c>
      <c r="AI38" s="21"/>
      <c r="AJ38" s="29"/>
      <c r="AL38" s="41"/>
      <c r="AM38" s="19"/>
      <c r="AN38" s="60">
        <f>Board!J17</f>
        <v>0</v>
      </c>
      <c r="AO38" s="21"/>
      <c r="AP38" s="29"/>
      <c r="AR38" s="41"/>
      <c r="AS38" s="19"/>
      <c r="AT38" s="60">
        <f>J38+P38+V38+AB38+AH38+AN38</f>
        <v>9600</v>
      </c>
      <c r="AU38" s="21"/>
      <c r="AV38" s="29"/>
    </row>
    <row r="39" spans="1:48" ht="16.5">
      <c r="A39" s="9" t="s">
        <v>11</v>
      </c>
      <c r="B39" s="41"/>
      <c r="C39" s="19"/>
      <c r="D39" s="61">
        <v>267500</v>
      </c>
      <c r="E39" s="21"/>
      <c r="F39" s="29"/>
      <c r="G39" s="8"/>
      <c r="H39" s="41"/>
      <c r="I39" s="19"/>
      <c r="J39" s="61">
        <f>Finance!J18</f>
        <v>0</v>
      </c>
      <c r="K39" s="21"/>
      <c r="L39" s="29"/>
      <c r="M39" s="8"/>
      <c r="N39" s="41"/>
      <c r="O39" s="19"/>
      <c r="P39" s="61">
        <f>Admin!P18</f>
        <v>0</v>
      </c>
      <c r="Q39" s="21"/>
      <c r="R39" s="29"/>
      <c r="S39" s="8"/>
      <c r="T39" s="41"/>
      <c r="U39" s="19"/>
      <c r="V39" s="61">
        <f>GIS!J18</f>
        <v>267500</v>
      </c>
      <c r="W39" s="21"/>
      <c r="X39" s="29"/>
      <c r="Z39" s="41"/>
      <c r="AA39" s="19"/>
      <c r="AB39" s="61">
        <f>Research!J18</f>
        <v>0</v>
      </c>
      <c r="AC39" s="21"/>
      <c r="AD39" s="29"/>
      <c r="AF39" s="41"/>
      <c r="AG39" s="19"/>
      <c r="AH39" s="61">
        <f>Managmnt!J18</f>
        <v>0</v>
      </c>
      <c r="AI39" s="21"/>
      <c r="AJ39" s="29"/>
      <c r="AL39" s="41"/>
      <c r="AM39" s="19"/>
      <c r="AN39" s="61">
        <f>Board!J18</f>
        <v>0</v>
      </c>
      <c r="AO39" s="21"/>
      <c r="AP39" s="29"/>
      <c r="AR39" s="41"/>
      <c r="AS39" s="19"/>
      <c r="AT39" s="61">
        <f>J39+P39+V39+AB39+AH39+AN39</f>
        <v>267500</v>
      </c>
      <c r="AU39" s="21"/>
      <c r="AV39" s="29"/>
    </row>
    <row r="40" spans="1:48" ht="16.5">
      <c r="A40" s="9" t="s">
        <v>12</v>
      </c>
      <c r="B40" s="41"/>
      <c r="C40" s="19"/>
      <c r="D40" s="62">
        <v>0</v>
      </c>
      <c r="E40" s="21"/>
      <c r="F40" s="29"/>
      <c r="G40" s="8"/>
      <c r="H40" s="41"/>
      <c r="I40" s="19"/>
      <c r="J40" s="62">
        <f>Finance!J19</f>
        <v>0</v>
      </c>
      <c r="K40" s="21"/>
      <c r="L40" s="29"/>
      <c r="M40" s="8"/>
      <c r="N40" s="41"/>
      <c r="O40" s="19"/>
      <c r="P40" s="62">
        <f>Admin!P19</f>
        <v>0</v>
      </c>
      <c r="Q40" s="21"/>
      <c r="R40" s="29"/>
      <c r="S40" s="8"/>
      <c r="T40" s="41"/>
      <c r="U40" s="19"/>
      <c r="V40" s="62">
        <f>GIS!J19</f>
        <v>0</v>
      </c>
      <c r="W40" s="21"/>
      <c r="X40" s="29"/>
      <c r="Z40" s="41"/>
      <c r="AA40" s="19"/>
      <c r="AB40" s="62">
        <f>Research!J19</f>
        <v>0</v>
      </c>
      <c r="AC40" s="21"/>
      <c r="AD40" s="29"/>
      <c r="AF40" s="41"/>
      <c r="AG40" s="19"/>
      <c r="AH40" s="62">
        <f>Managmnt!J19</f>
        <v>0</v>
      </c>
      <c r="AI40" s="21"/>
      <c r="AJ40" s="29"/>
      <c r="AL40" s="41"/>
      <c r="AM40" s="19"/>
      <c r="AN40" s="62">
        <f>Board!J19</f>
        <v>0</v>
      </c>
      <c r="AO40" s="21"/>
      <c r="AP40" s="29"/>
      <c r="AR40" s="41"/>
      <c r="AS40" s="19"/>
      <c r="AT40" s="62">
        <f>J40+P40+V40+AB40+AH40+AN40</f>
        <v>0</v>
      </c>
      <c r="AU40" s="21"/>
      <c r="AV40" s="29"/>
    </row>
    <row r="41" spans="2:48" ht="4.5" customHeight="1">
      <c r="B41" s="39"/>
      <c r="C41" s="19"/>
      <c r="D41" s="8"/>
      <c r="E41" s="21"/>
      <c r="F41" s="29"/>
      <c r="G41" s="8"/>
      <c r="H41" s="39"/>
      <c r="I41" s="19"/>
      <c r="J41" s="8"/>
      <c r="K41" s="21"/>
      <c r="L41" s="29"/>
      <c r="M41" s="8"/>
      <c r="N41" s="39"/>
      <c r="O41" s="19"/>
      <c r="P41" s="8"/>
      <c r="Q41" s="21"/>
      <c r="R41" s="29"/>
      <c r="S41" s="8"/>
      <c r="T41" s="39"/>
      <c r="U41" s="19"/>
      <c r="V41" s="8"/>
      <c r="W41" s="21"/>
      <c r="X41" s="29"/>
      <c r="Z41" s="39"/>
      <c r="AA41" s="19"/>
      <c r="AB41" s="8"/>
      <c r="AC41" s="21"/>
      <c r="AD41" s="29"/>
      <c r="AF41" s="39"/>
      <c r="AG41" s="19"/>
      <c r="AH41" s="8"/>
      <c r="AI41" s="21"/>
      <c r="AJ41" s="29"/>
      <c r="AL41" s="39"/>
      <c r="AM41" s="19"/>
      <c r="AN41" s="8"/>
      <c r="AO41" s="21"/>
      <c r="AP41" s="29"/>
      <c r="AR41" s="39"/>
      <c r="AS41" s="19"/>
      <c r="AT41" s="8"/>
      <c r="AU41" s="21"/>
      <c r="AV41" s="29"/>
    </row>
    <row r="42" spans="1:48" s="3" customFormat="1" ht="16.5">
      <c r="A42" s="3" t="s">
        <v>13</v>
      </c>
      <c r="B42" s="40"/>
      <c r="C42" s="22"/>
      <c r="D42" s="11">
        <f>SUM(D43:D45)</f>
        <v>726000</v>
      </c>
      <c r="E42" s="20"/>
      <c r="F42" s="30"/>
      <c r="G42" s="11"/>
      <c r="H42" s="40"/>
      <c r="I42" s="22"/>
      <c r="J42" s="11">
        <v>0</v>
      </c>
      <c r="K42" s="20"/>
      <c r="L42" s="30"/>
      <c r="M42" s="11"/>
      <c r="N42" s="40"/>
      <c r="O42" s="22"/>
      <c r="P42" s="11">
        <v>0</v>
      </c>
      <c r="Q42" s="20"/>
      <c r="R42" s="30"/>
      <c r="S42" s="11"/>
      <c r="T42" s="40"/>
      <c r="U42" s="22"/>
      <c r="V42" s="11">
        <f>SUM(V43:V45)</f>
        <v>726000</v>
      </c>
      <c r="W42" s="20"/>
      <c r="X42" s="30"/>
      <c r="Z42" s="40"/>
      <c r="AA42" s="22"/>
      <c r="AB42" s="11">
        <v>0</v>
      </c>
      <c r="AC42" s="20"/>
      <c r="AD42" s="30"/>
      <c r="AF42" s="40"/>
      <c r="AG42" s="22"/>
      <c r="AH42" s="11">
        <v>0</v>
      </c>
      <c r="AI42" s="20"/>
      <c r="AJ42" s="30"/>
      <c r="AL42" s="40"/>
      <c r="AM42" s="22"/>
      <c r="AN42" s="11">
        <v>0</v>
      </c>
      <c r="AO42" s="20"/>
      <c r="AP42" s="30"/>
      <c r="AR42" s="40"/>
      <c r="AS42" s="22"/>
      <c r="AT42" s="11">
        <f>SUM(AT43:AT45)</f>
        <v>726000</v>
      </c>
      <c r="AU42" s="20"/>
      <c r="AV42" s="30"/>
    </row>
    <row r="43" spans="1:48" ht="16.5">
      <c r="A43" s="9" t="s">
        <v>14</v>
      </c>
      <c r="B43" s="41"/>
      <c r="C43" s="19"/>
      <c r="D43" s="60">
        <v>275000</v>
      </c>
      <c r="E43" s="21"/>
      <c r="F43" s="29"/>
      <c r="G43" s="8"/>
      <c r="H43" s="41"/>
      <c r="I43" s="19"/>
      <c r="J43" s="60">
        <f>Finance!J22</f>
        <v>0</v>
      </c>
      <c r="K43" s="21"/>
      <c r="L43" s="29"/>
      <c r="M43" s="8"/>
      <c r="N43" s="41"/>
      <c r="O43" s="19"/>
      <c r="P43" s="60">
        <f>Admin!J22</f>
        <v>0</v>
      </c>
      <c r="Q43" s="21"/>
      <c r="R43" s="29"/>
      <c r="S43" s="8"/>
      <c r="T43" s="41"/>
      <c r="U43" s="19"/>
      <c r="V43" s="60">
        <f>GIS!J22</f>
        <v>275000</v>
      </c>
      <c r="W43" s="21"/>
      <c r="X43" s="29"/>
      <c r="Z43" s="41"/>
      <c r="AA43" s="19"/>
      <c r="AB43" s="60">
        <f>Research!J22</f>
        <v>0</v>
      </c>
      <c r="AC43" s="21"/>
      <c r="AD43" s="29"/>
      <c r="AF43" s="41"/>
      <c r="AG43" s="19"/>
      <c r="AH43" s="60">
        <f>Managmnt!J22</f>
        <v>0</v>
      </c>
      <c r="AI43" s="21"/>
      <c r="AJ43" s="29"/>
      <c r="AL43" s="41"/>
      <c r="AM43" s="19"/>
      <c r="AN43" s="60">
        <f>Board!J22</f>
        <v>0</v>
      </c>
      <c r="AO43" s="21"/>
      <c r="AP43" s="29"/>
      <c r="AR43" s="41"/>
      <c r="AS43" s="19"/>
      <c r="AT43" s="60">
        <f>J43+P43+V43+AB43+AH43+AN43</f>
        <v>275000</v>
      </c>
      <c r="AU43" s="21"/>
      <c r="AV43" s="29"/>
    </row>
    <row r="44" spans="1:48" ht="16.5">
      <c r="A44" s="9" t="s">
        <v>15</v>
      </c>
      <c r="B44" s="41"/>
      <c r="C44" s="19"/>
      <c r="D44" s="61">
        <v>66000</v>
      </c>
      <c r="E44" s="21"/>
      <c r="F44" s="29"/>
      <c r="G44" s="8"/>
      <c r="H44" s="41"/>
      <c r="I44" s="19"/>
      <c r="J44" s="61">
        <f>Finance!J23</f>
        <v>0</v>
      </c>
      <c r="K44" s="21"/>
      <c r="L44" s="29"/>
      <c r="M44" s="8"/>
      <c r="N44" s="41"/>
      <c r="O44" s="19"/>
      <c r="P44" s="61">
        <f>Admin!J23</f>
        <v>0</v>
      </c>
      <c r="Q44" s="21"/>
      <c r="R44" s="29"/>
      <c r="S44" s="8"/>
      <c r="T44" s="41"/>
      <c r="U44" s="19"/>
      <c r="V44" s="61">
        <f>GIS!J23</f>
        <v>66000</v>
      </c>
      <c r="W44" s="21"/>
      <c r="X44" s="29"/>
      <c r="Z44" s="41"/>
      <c r="AA44" s="19"/>
      <c r="AB44" s="61">
        <f>Research!J23</f>
        <v>0</v>
      </c>
      <c r="AC44" s="21"/>
      <c r="AD44" s="29"/>
      <c r="AF44" s="41"/>
      <c r="AG44" s="19"/>
      <c r="AH44" s="61">
        <f>Managmnt!J23</f>
        <v>0</v>
      </c>
      <c r="AI44" s="21"/>
      <c r="AJ44" s="29"/>
      <c r="AL44" s="41"/>
      <c r="AM44" s="19"/>
      <c r="AN44" s="61">
        <f>Board!J23</f>
        <v>0</v>
      </c>
      <c r="AO44" s="21"/>
      <c r="AP44" s="29"/>
      <c r="AR44" s="41"/>
      <c r="AS44" s="19"/>
      <c r="AT44" s="61">
        <f>J44+P44+V44+AB44+AH44+AN44</f>
        <v>66000</v>
      </c>
      <c r="AU44" s="21"/>
      <c r="AV44" s="29"/>
    </row>
    <row r="45" spans="1:48" ht="16.5">
      <c r="A45" s="9" t="s">
        <v>16</v>
      </c>
      <c r="B45" s="41"/>
      <c r="C45" s="19"/>
      <c r="D45" s="62">
        <v>385000</v>
      </c>
      <c r="E45" s="21"/>
      <c r="F45" s="29"/>
      <c r="G45" s="8"/>
      <c r="H45" s="41"/>
      <c r="I45" s="19"/>
      <c r="J45" s="62">
        <f>Finance!J24</f>
        <v>0</v>
      </c>
      <c r="K45" s="21"/>
      <c r="L45" s="29"/>
      <c r="M45" s="8"/>
      <c r="N45" s="41"/>
      <c r="O45" s="19"/>
      <c r="P45" s="62">
        <f>Admin!J24</f>
        <v>0</v>
      </c>
      <c r="Q45" s="21"/>
      <c r="R45" s="29"/>
      <c r="S45" s="8"/>
      <c r="T45" s="41"/>
      <c r="U45" s="19"/>
      <c r="V45" s="62">
        <f>GIS!J24</f>
        <v>385000</v>
      </c>
      <c r="W45" s="21"/>
      <c r="X45" s="29"/>
      <c r="Z45" s="41"/>
      <c r="AA45" s="19"/>
      <c r="AB45" s="62">
        <f>Research!J24</f>
        <v>0</v>
      </c>
      <c r="AC45" s="21"/>
      <c r="AD45" s="29"/>
      <c r="AF45" s="41"/>
      <c r="AG45" s="19"/>
      <c r="AH45" s="62">
        <f>Managmnt!J24</f>
        <v>0</v>
      </c>
      <c r="AI45" s="21"/>
      <c r="AJ45" s="29"/>
      <c r="AL45" s="41"/>
      <c r="AM45" s="19"/>
      <c r="AN45" s="62">
        <f>Board!J24</f>
        <v>0</v>
      </c>
      <c r="AO45" s="21"/>
      <c r="AP45" s="29"/>
      <c r="AR45" s="41"/>
      <c r="AS45" s="19"/>
      <c r="AT45" s="62">
        <f>J45+P45+V45+AB45+AH45+AN45</f>
        <v>385000</v>
      </c>
      <c r="AU45" s="21"/>
      <c r="AV45" s="29"/>
    </row>
    <row r="46" spans="2:48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</row>
    <row r="47" spans="1:48" s="3" customFormat="1" ht="16.5">
      <c r="A47" s="3" t="s">
        <v>17</v>
      </c>
      <c r="B47" s="40"/>
      <c r="C47" s="22"/>
      <c r="D47" s="11">
        <f>SUM(D48:D50)</f>
        <v>170000</v>
      </c>
      <c r="E47" s="20"/>
      <c r="F47" s="30"/>
      <c r="G47" s="11"/>
      <c r="H47" s="40"/>
      <c r="I47" s="22"/>
      <c r="J47" s="11">
        <v>0</v>
      </c>
      <c r="K47" s="20"/>
      <c r="L47" s="30"/>
      <c r="M47" s="11"/>
      <c r="N47" s="40"/>
      <c r="O47" s="22"/>
      <c r="P47" s="11">
        <f>SUM(P48:P50)</f>
        <v>170000</v>
      </c>
      <c r="Q47" s="20"/>
      <c r="R47" s="30"/>
      <c r="S47" s="11"/>
      <c r="T47" s="40"/>
      <c r="U47" s="22"/>
      <c r="V47" s="11">
        <v>0</v>
      </c>
      <c r="W47" s="20"/>
      <c r="X47" s="30"/>
      <c r="Z47" s="40"/>
      <c r="AA47" s="22"/>
      <c r="AB47" s="11">
        <v>0</v>
      </c>
      <c r="AC47" s="20"/>
      <c r="AD47" s="30"/>
      <c r="AF47" s="40"/>
      <c r="AG47" s="22"/>
      <c r="AH47" s="11">
        <v>0</v>
      </c>
      <c r="AI47" s="20"/>
      <c r="AJ47" s="30"/>
      <c r="AL47" s="40"/>
      <c r="AM47" s="22"/>
      <c r="AN47" s="11">
        <v>0</v>
      </c>
      <c r="AO47" s="20"/>
      <c r="AP47" s="30"/>
      <c r="AR47" s="40"/>
      <c r="AS47" s="22"/>
      <c r="AT47" s="11">
        <f>SUM(AT48:AT50)</f>
        <v>170000</v>
      </c>
      <c r="AU47" s="20"/>
      <c r="AV47" s="30"/>
    </row>
    <row r="48" spans="1:48" ht="16.5">
      <c r="A48" s="9" t="s">
        <v>97</v>
      </c>
      <c r="B48" s="39"/>
      <c r="C48" s="19"/>
      <c r="D48" s="60">
        <v>55000</v>
      </c>
      <c r="E48" s="21"/>
      <c r="F48" s="29"/>
      <c r="G48" s="8"/>
      <c r="H48" s="39"/>
      <c r="I48" s="19"/>
      <c r="J48" s="60">
        <f>Finance!J27</f>
        <v>0</v>
      </c>
      <c r="K48" s="21"/>
      <c r="L48" s="29"/>
      <c r="M48" s="8"/>
      <c r="N48" s="39"/>
      <c r="O48" s="19"/>
      <c r="P48" s="60">
        <f>Admin!J27</f>
        <v>55000</v>
      </c>
      <c r="Q48" s="21"/>
      <c r="R48" s="29"/>
      <c r="S48" s="8"/>
      <c r="T48" s="39"/>
      <c r="U48" s="19"/>
      <c r="V48" s="60">
        <f>GIS!J27</f>
        <v>0</v>
      </c>
      <c r="W48" s="21"/>
      <c r="X48" s="29"/>
      <c r="Z48" s="39"/>
      <c r="AA48" s="19"/>
      <c r="AB48" s="60">
        <f>Research!J27</f>
        <v>0</v>
      </c>
      <c r="AC48" s="21"/>
      <c r="AD48" s="29"/>
      <c r="AF48" s="39"/>
      <c r="AG48" s="19"/>
      <c r="AH48" s="60">
        <f>Managmnt!J27</f>
        <v>0</v>
      </c>
      <c r="AI48" s="21"/>
      <c r="AJ48" s="29"/>
      <c r="AL48" s="39"/>
      <c r="AM48" s="19"/>
      <c r="AN48" s="60">
        <f>Board!J27</f>
        <v>0</v>
      </c>
      <c r="AO48" s="21"/>
      <c r="AP48" s="29"/>
      <c r="AR48" s="39"/>
      <c r="AS48" s="19"/>
      <c r="AT48" s="60">
        <f>J48+P48+V48+AB48+AH48+AN48</f>
        <v>55000</v>
      </c>
      <c r="AU48" s="21"/>
      <c r="AV48" s="29"/>
    </row>
    <row r="49" spans="1:48" ht="16.5">
      <c r="A49" s="9" t="s">
        <v>98</v>
      </c>
      <c r="B49" s="39"/>
      <c r="C49" s="19"/>
      <c r="D49" s="61">
        <v>55000</v>
      </c>
      <c r="E49" s="21"/>
      <c r="F49" s="29"/>
      <c r="G49" s="8"/>
      <c r="H49" s="39"/>
      <c r="I49" s="19"/>
      <c r="J49" s="61">
        <f>Finance!J28</f>
        <v>0</v>
      </c>
      <c r="K49" s="21"/>
      <c r="L49" s="29"/>
      <c r="M49" s="8"/>
      <c r="N49" s="39"/>
      <c r="O49" s="19"/>
      <c r="P49" s="61">
        <f>Admin!J28</f>
        <v>55000</v>
      </c>
      <c r="Q49" s="21"/>
      <c r="R49" s="29"/>
      <c r="S49" s="8"/>
      <c r="T49" s="39"/>
      <c r="U49" s="19"/>
      <c r="V49" s="61">
        <f>GIS!J28</f>
        <v>0</v>
      </c>
      <c r="W49" s="21"/>
      <c r="X49" s="29"/>
      <c r="Z49" s="39"/>
      <c r="AA49" s="19"/>
      <c r="AB49" s="61">
        <f>Research!J28</f>
        <v>0</v>
      </c>
      <c r="AC49" s="21"/>
      <c r="AD49" s="29"/>
      <c r="AF49" s="39"/>
      <c r="AG49" s="19"/>
      <c r="AH49" s="61">
        <f>Managmnt!J28</f>
        <v>0</v>
      </c>
      <c r="AI49" s="21"/>
      <c r="AJ49" s="29"/>
      <c r="AL49" s="39"/>
      <c r="AM49" s="19"/>
      <c r="AN49" s="61">
        <f>Board!J28</f>
        <v>0</v>
      </c>
      <c r="AO49" s="21"/>
      <c r="AP49" s="29"/>
      <c r="AR49" s="39"/>
      <c r="AS49" s="19"/>
      <c r="AT49" s="61">
        <f>J49+P49+V49+AB49+AH49+AN49</f>
        <v>55000</v>
      </c>
      <c r="AU49" s="21"/>
      <c r="AV49" s="29"/>
    </row>
    <row r="50" spans="1:48" ht="16.5">
      <c r="A50" s="9" t="s">
        <v>99</v>
      </c>
      <c r="B50" s="39"/>
      <c r="C50" s="19"/>
      <c r="D50" s="62">
        <v>60000</v>
      </c>
      <c r="E50" s="21"/>
      <c r="F50" s="29"/>
      <c r="G50" s="8"/>
      <c r="H50" s="39"/>
      <c r="I50" s="19"/>
      <c r="J50" s="62">
        <f>Finance!J29</f>
        <v>0</v>
      </c>
      <c r="K50" s="21"/>
      <c r="L50" s="29"/>
      <c r="M50" s="8"/>
      <c r="N50" s="39"/>
      <c r="O50" s="19"/>
      <c r="P50" s="62">
        <f>Admin!J29</f>
        <v>60000</v>
      </c>
      <c r="Q50" s="21"/>
      <c r="R50" s="29"/>
      <c r="S50" s="8"/>
      <c r="T50" s="39"/>
      <c r="U50" s="19"/>
      <c r="V50" s="62">
        <f>GIS!J29</f>
        <v>0</v>
      </c>
      <c r="W50" s="21"/>
      <c r="X50" s="29"/>
      <c r="Z50" s="39"/>
      <c r="AA50" s="19"/>
      <c r="AB50" s="62">
        <f>Research!J29</f>
        <v>0</v>
      </c>
      <c r="AC50" s="21"/>
      <c r="AD50" s="29"/>
      <c r="AF50" s="39"/>
      <c r="AG50" s="19"/>
      <c r="AH50" s="62">
        <f>Managmnt!J29</f>
        <v>0</v>
      </c>
      <c r="AI50" s="21"/>
      <c r="AJ50" s="29"/>
      <c r="AL50" s="39"/>
      <c r="AM50" s="19"/>
      <c r="AN50" s="62">
        <f>Board!J29</f>
        <v>0</v>
      </c>
      <c r="AO50" s="21"/>
      <c r="AP50" s="29"/>
      <c r="AR50" s="39"/>
      <c r="AS50" s="19"/>
      <c r="AT50" s="62">
        <f>J50+P50+V50+AB50+AH50+AN50</f>
        <v>60000</v>
      </c>
      <c r="AU50" s="21"/>
      <c r="AV50" s="29"/>
    </row>
    <row r="51" spans="2:48" ht="4.5" customHeight="1">
      <c r="B51" s="39"/>
      <c r="C51" s="19"/>
      <c r="D51" s="8"/>
      <c r="E51" s="21"/>
      <c r="F51" s="29"/>
      <c r="G51" s="8"/>
      <c r="H51" s="39"/>
      <c r="I51" s="19"/>
      <c r="J51" s="8"/>
      <c r="K51" s="21"/>
      <c r="L51" s="29"/>
      <c r="M51" s="8"/>
      <c r="N51" s="39"/>
      <c r="O51" s="19"/>
      <c r="P51" s="8"/>
      <c r="Q51" s="21"/>
      <c r="R51" s="29"/>
      <c r="S51" s="8"/>
      <c r="T51" s="39"/>
      <c r="U51" s="19"/>
      <c r="V51" s="8"/>
      <c r="W51" s="21"/>
      <c r="X51" s="29"/>
      <c r="Z51" s="39"/>
      <c r="AA51" s="19"/>
      <c r="AB51" s="8"/>
      <c r="AC51" s="21"/>
      <c r="AD51" s="29"/>
      <c r="AF51" s="39"/>
      <c r="AG51" s="19"/>
      <c r="AH51" s="8"/>
      <c r="AI51" s="21"/>
      <c r="AJ51" s="29"/>
      <c r="AL51" s="39"/>
      <c r="AM51" s="19"/>
      <c r="AN51" s="8"/>
      <c r="AO51" s="21"/>
      <c r="AP51" s="29"/>
      <c r="AR51" s="39"/>
      <c r="AS51" s="19"/>
      <c r="AT51" s="8"/>
      <c r="AU51" s="21"/>
      <c r="AV51" s="29"/>
    </row>
    <row r="52" spans="1:48" s="3" customFormat="1" ht="16.5">
      <c r="A52" s="3" t="s">
        <v>18</v>
      </c>
      <c r="B52" s="40"/>
      <c r="C52" s="22"/>
      <c r="D52" s="11">
        <f>SUM(D53:D55)</f>
        <v>26400</v>
      </c>
      <c r="E52" s="20"/>
      <c r="F52" s="30"/>
      <c r="G52" s="11"/>
      <c r="H52" s="40"/>
      <c r="I52" s="22"/>
      <c r="J52" s="11">
        <f>SUM(J53:J55)</f>
        <v>26400</v>
      </c>
      <c r="K52" s="20"/>
      <c r="L52" s="30"/>
      <c r="M52" s="11"/>
      <c r="N52" s="40"/>
      <c r="O52" s="22"/>
      <c r="P52" s="11">
        <f>SUM(P53:P55)</f>
        <v>0</v>
      </c>
      <c r="Q52" s="20"/>
      <c r="R52" s="30"/>
      <c r="S52" s="11"/>
      <c r="T52" s="40"/>
      <c r="U52" s="22"/>
      <c r="V52" s="11">
        <f>SUM(V53:V55)</f>
        <v>0</v>
      </c>
      <c r="W52" s="20"/>
      <c r="X52" s="30"/>
      <c r="Z52" s="40"/>
      <c r="AA52" s="22"/>
      <c r="AB52" s="11">
        <f>SUM(AB53:AB55)</f>
        <v>0</v>
      </c>
      <c r="AC52" s="20"/>
      <c r="AD52" s="30"/>
      <c r="AF52" s="40"/>
      <c r="AG52" s="22"/>
      <c r="AH52" s="11">
        <f>SUM(AH53:AH55)</f>
        <v>0</v>
      </c>
      <c r="AI52" s="20"/>
      <c r="AJ52" s="30"/>
      <c r="AL52" s="40"/>
      <c r="AM52" s="22"/>
      <c r="AN52" s="11">
        <f>SUM(AN53:AN55)</f>
        <v>0</v>
      </c>
      <c r="AO52" s="20"/>
      <c r="AP52" s="30"/>
      <c r="AR52" s="40"/>
      <c r="AS52" s="22"/>
      <c r="AT52" s="11">
        <f>SUM(AT53:AT55)</f>
        <v>26400</v>
      </c>
      <c r="AU52" s="20"/>
      <c r="AV52" s="30"/>
    </row>
    <row r="53" spans="1:48" ht="16.5">
      <c r="A53" s="9" t="s">
        <v>19</v>
      </c>
      <c r="B53" s="41"/>
      <c r="C53" s="19"/>
      <c r="D53" s="60">
        <v>26400</v>
      </c>
      <c r="E53" s="21"/>
      <c r="F53" s="29"/>
      <c r="G53" s="8"/>
      <c r="H53" s="41"/>
      <c r="I53" s="19"/>
      <c r="J53" s="60">
        <f>Finance!J32</f>
        <v>26400</v>
      </c>
      <c r="K53" s="21"/>
      <c r="L53" s="29"/>
      <c r="M53" s="8"/>
      <c r="N53" s="41"/>
      <c r="O53" s="19"/>
      <c r="P53" s="60">
        <f>Admin!J32</f>
        <v>0</v>
      </c>
      <c r="Q53" s="21"/>
      <c r="R53" s="29"/>
      <c r="S53" s="8"/>
      <c r="T53" s="41"/>
      <c r="U53" s="19"/>
      <c r="V53" s="60">
        <f>GIS!J32</f>
        <v>0</v>
      </c>
      <c r="W53" s="21"/>
      <c r="X53" s="29"/>
      <c r="Z53" s="41"/>
      <c r="AA53" s="19"/>
      <c r="AB53" s="60">
        <f>Research!J32</f>
        <v>0</v>
      </c>
      <c r="AC53" s="21"/>
      <c r="AD53" s="29"/>
      <c r="AF53" s="41"/>
      <c r="AG53" s="19"/>
      <c r="AH53" s="60">
        <f>Managmnt!J32</f>
        <v>0</v>
      </c>
      <c r="AI53" s="21"/>
      <c r="AJ53" s="29"/>
      <c r="AL53" s="41"/>
      <c r="AM53" s="19"/>
      <c r="AN53" s="60">
        <f>Board!J32</f>
        <v>0</v>
      </c>
      <c r="AO53" s="21"/>
      <c r="AP53" s="29"/>
      <c r="AR53" s="41"/>
      <c r="AS53" s="19"/>
      <c r="AT53" s="60">
        <f>J53+P53+V53+AB53+AN53</f>
        <v>26400</v>
      </c>
      <c r="AU53" s="21"/>
      <c r="AV53" s="29"/>
    </row>
    <row r="54" spans="1:48" ht="16.5">
      <c r="A54" s="9" t="s">
        <v>100</v>
      </c>
      <c r="B54" s="41"/>
      <c r="C54" s="19"/>
      <c r="D54" s="61">
        <v>0</v>
      </c>
      <c r="E54" s="21"/>
      <c r="F54" s="29"/>
      <c r="G54" s="8"/>
      <c r="H54" s="41"/>
      <c r="I54" s="19"/>
      <c r="J54" s="61">
        <f>Finance!J33</f>
        <v>0</v>
      </c>
      <c r="K54" s="21"/>
      <c r="L54" s="29"/>
      <c r="M54" s="8"/>
      <c r="N54" s="41"/>
      <c r="O54" s="19"/>
      <c r="P54" s="61">
        <f>Admin!J33</f>
        <v>0</v>
      </c>
      <c r="Q54" s="21"/>
      <c r="R54" s="29"/>
      <c r="S54" s="8"/>
      <c r="T54" s="41"/>
      <c r="U54" s="19"/>
      <c r="V54" s="61">
        <f>GIS!J33</f>
        <v>0</v>
      </c>
      <c r="W54" s="21"/>
      <c r="X54" s="29"/>
      <c r="Z54" s="41"/>
      <c r="AA54" s="19"/>
      <c r="AB54" s="61">
        <f>Research!J33</f>
        <v>0</v>
      </c>
      <c r="AC54" s="21"/>
      <c r="AD54" s="29"/>
      <c r="AF54" s="41"/>
      <c r="AG54" s="19"/>
      <c r="AH54" s="61">
        <f>Managmnt!J33</f>
        <v>0</v>
      </c>
      <c r="AI54" s="21"/>
      <c r="AJ54" s="29"/>
      <c r="AL54" s="41"/>
      <c r="AM54" s="19"/>
      <c r="AN54" s="61">
        <f>Board!J33</f>
        <v>0</v>
      </c>
      <c r="AO54" s="21"/>
      <c r="AP54" s="29"/>
      <c r="AR54" s="41"/>
      <c r="AS54" s="19"/>
      <c r="AT54" s="61">
        <f>J54+P54+V54+AB54+AN54</f>
        <v>0</v>
      </c>
      <c r="AU54" s="21"/>
      <c r="AV54" s="29"/>
    </row>
    <row r="55" spans="1:48" ht="16.5">
      <c r="A55" s="9" t="s">
        <v>101</v>
      </c>
      <c r="B55" s="41"/>
      <c r="C55" s="19"/>
      <c r="D55" s="62">
        <v>0</v>
      </c>
      <c r="E55" s="21"/>
      <c r="F55" s="29"/>
      <c r="G55" s="8"/>
      <c r="H55" s="41"/>
      <c r="I55" s="19"/>
      <c r="J55" s="62">
        <f>Finance!J34</f>
        <v>0</v>
      </c>
      <c r="K55" s="21"/>
      <c r="L55" s="29"/>
      <c r="M55" s="8"/>
      <c r="N55" s="41"/>
      <c r="O55" s="19"/>
      <c r="P55" s="62">
        <f>Admin!J34</f>
        <v>0</v>
      </c>
      <c r="Q55" s="21"/>
      <c r="R55" s="29"/>
      <c r="S55" s="8"/>
      <c r="T55" s="41"/>
      <c r="U55" s="19"/>
      <c r="V55" s="62">
        <f>GIS!J34</f>
        <v>0</v>
      </c>
      <c r="W55" s="21"/>
      <c r="X55" s="29"/>
      <c r="Z55" s="41"/>
      <c r="AA55" s="19"/>
      <c r="AB55" s="62">
        <f>Research!J34</f>
        <v>0</v>
      </c>
      <c r="AC55" s="21"/>
      <c r="AD55" s="29"/>
      <c r="AF55" s="41"/>
      <c r="AG55" s="19"/>
      <c r="AH55" s="62">
        <f>Managmnt!J34</f>
        <v>0</v>
      </c>
      <c r="AI55" s="21"/>
      <c r="AJ55" s="29"/>
      <c r="AL55" s="41"/>
      <c r="AM55" s="19"/>
      <c r="AN55" s="62">
        <f>Board!J34</f>
        <v>0</v>
      </c>
      <c r="AO55" s="21"/>
      <c r="AP55" s="29"/>
      <c r="AR55" s="41"/>
      <c r="AS55" s="19"/>
      <c r="AT55" s="62">
        <f>J55+P55+V55+AB55+AN55</f>
        <v>0</v>
      </c>
      <c r="AU55" s="21"/>
      <c r="AV55" s="29"/>
    </row>
    <row r="56" spans="2:48" ht="5.25" customHeight="1">
      <c r="B56" s="39"/>
      <c r="C56" s="19"/>
      <c r="D56" s="8"/>
      <c r="E56" s="21"/>
      <c r="F56" s="29"/>
      <c r="G56" s="8"/>
      <c r="H56" s="39"/>
      <c r="I56" s="19"/>
      <c r="J56" s="8"/>
      <c r="K56" s="21"/>
      <c r="L56" s="29"/>
      <c r="M56" s="8"/>
      <c r="N56" s="39"/>
      <c r="O56" s="19"/>
      <c r="P56" s="8"/>
      <c r="Q56" s="21"/>
      <c r="R56" s="29"/>
      <c r="S56" s="8"/>
      <c r="T56" s="39"/>
      <c r="U56" s="19"/>
      <c r="V56" s="8"/>
      <c r="W56" s="21"/>
      <c r="X56" s="29"/>
      <c r="Z56" s="39"/>
      <c r="AA56" s="19"/>
      <c r="AB56" s="8"/>
      <c r="AC56" s="21"/>
      <c r="AD56" s="29"/>
      <c r="AF56" s="39"/>
      <c r="AG56" s="19"/>
      <c r="AH56" s="8"/>
      <c r="AI56" s="21"/>
      <c r="AJ56" s="29"/>
      <c r="AL56" s="39"/>
      <c r="AM56" s="19"/>
      <c r="AN56" s="8"/>
      <c r="AO56" s="21"/>
      <c r="AP56" s="29"/>
      <c r="AR56" s="39"/>
      <c r="AS56" s="19"/>
      <c r="AT56" s="8"/>
      <c r="AU56" s="21"/>
      <c r="AV56" s="29"/>
    </row>
    <row r="57" spans="1:48" s="3" customFormat="1" ht="16.5">
      <c r="A57" s="3" t="s">
        <v>20</v>
      </c>
      <c r="B57" s="40"/>
      <c r="C57" s="22"/>
      <c r="D57" s="11">
        <v>28000</v>
      </c>
      <c r="E57" s="20"/>
      <c r="F57" s="30"/>
      <c r="G57" s="11"/>
      <c r="H57" s="40"/>
      <c r="I57" s="22"/>
      <c r="J57" s="11">
        <v>0</v>
      </c>
      <c r="K57" s="20"/>
      <c r="L57" s="30"/>
      <c r="M57" s="11"/>
      <c r="N57" s="40"/>
      <c r="O57" s="22"/>
      <c r="P57" s="11">
        <f>Admin!J36</f>
        <v>28000</v>
      </c>
      <c r="Q57" s="20"/>
      <c r="R57" s="30"/>
      <c r="S57" s="11"/>
      <c r="T57" s="40"/>
      <c r="U57" s="22"/>
      <c r="V57" s="11">
        <f>GIS!P36</f>
        <v>0</v>
      </c>
      <c r="W57" s="20"/>
      <c r="X57" s="30"/>
      <c r="Z57" s="40"/>
      <c r="AA57" s="22"/>
      <c r="AB57" s="11">
        <f>Research!J36</f>
        <v>0</v>
      </c>
      <c r="AC57" s="20"/>
      <c r="AD57" s="30"/>
      <c r="AF57" s="40"/>
      <c r="AG57" s="22"/>
      <c r="AH57" s="11">
        <f>Managmnt!J36</f>
        <v>0</v>
      </c>
      <c r="AI57" s="20"/>
      <c r="AJ57" s="30"/>
      <c r="AL57" s="40"/>
      <c r="AM57" s="22"/>
      <c r="AN57" s="11">
        <f>Board!J36</f>
        <v>0</v>
      </c>
      <c r="AO57" s="20"/>
      <c r="AP57" s="30"/>
      <c r="AR57" s="40"/>
      <c r="AS57" s="22"/>
      <c r="AT57" s="11">
        <f>J57+P57+V57+AB57+AH57+AN57</f>
        <v>28000</v>
      </c>
      <c r="AU57" s="20"/>
      <c r="AV57" s="30"/>
    </row>
    <row r="58" spans="2:48" ht="4.5" customHeight="1">
      <c r="B58" s="39"/>
      <c r="C58" s="19"/>
      <c r="D58" s="8"/>
      <c r="E58" s="21"/>
      <c r="F58" s="29"/>
      <c r="G58" s="8"/>
      <c r="H58" s="39"/>
      <c r="I58" s="19"/>
      <c r="J58" s="8"/>
      <c r="K58" s="21"/>
      <c r="L58" s="29"/>
      <c r="M58" s="8"/>
      <c r="N58" s="39"/>
      <c r="O58" s="19"/>
      <c r="P58" s="8"/>
      <c r="Q58" s="21"/>
      <c r="R58" s="29"/>
      <c r="S58" s="8"/>
      <c r="T58" s="39"/>
      <c r="U58" s="19"/>
      <c r="V58" s="8"/>
      <c r="W58" s="21"/>
      <c r="X58" s="29"/>
      <c r="Z58" s="39"/>
      <c r="AA58" s="19"/>
      <c r="AB58" s="8"/>
      <c r="AC58" s="21"/>
      <c r="AD58" s="29"/>
      <c r="AF58" s="39"/>
      <c r="AG58" s="19"/>
      <c r="AH58" s="8"/>
      <c r="AI58" s="21"/>
      <c r="AJ58" s="29"/>
      <c r="AL58" s="39"/>
      <c r="AM58" s="19"/>
      <c r="AN58" s="8"/>
      <c r="AO58" s="21"/>
      <c r="AP58" s="29"/>
      <c r="AR58" s="39"/>
      <c r="AS58" s="19"/>
      <c r="AT58" s="8"/>
      <c r="AU58" s="21"/>
      <c r="AV58" s="29"/>
    </row>
    <row r="59" spans="1:48" s="3" customFormat="1" ht="16.5">
      <c r="A59" s="3" t="s">
        <v>21</v>
      </c>
      <c r="B59" s="40"/>
      <c r="C59" s="22"/>
      <c r="D59" s="11">
        <f>SUM(D60:D64)</f>
        <v>3689750</v>
      </c>
      <c r="E59" s="20"/>
      <c r="F59" s="30"/>
      <c r="G59" s="11"/>
      <c r="H59" s="40"/>
      <c r="I59" s="22"/>
      <c r="J59" s="11">
        <f>SUM(J60:J64)</f>
        <v>100000</v>
      </c>
      <c r="K59" s="20"/>
      <c r="L59" s="30"/>
      <c r="M59" s="11"/>
      <c r="N59" s="40"/>
      <c r="O59" s="22"/>
      <c r="P59" s="11">
        <f>SUM(P60:P64)</f>
        <v>0</v>
      </c>
      <c r="Q59" s="20"/>
      <c r="R59" s="30"/>
      <c r="S59" s="11"/>
      <c r="T59" s="40"/>
      <c r="U59" s="22"/>
      <c r="V59" s="11">
        <f>SUM(V60:V64)</f>
        <v>1070500</v>
      </c>
      <c r="W59" s="20"/>
      <c r="X59" s="30"/>
      <c r="Z59" s="40"/>
      <c r="AA59" s="22"/>
      <c r="AB59" s="11">
        <f>SUM(AB60:AB64)</f>
        <v>2519250</v>
      </c>
      <c r="AC59" s="20"/>
      <c r="AD59" s="30"/>
      <c r="AF59" s="40"/>
      <c r="AG59" s="22"/>
      <c r="AH59" s="11">
        <f>SUM(AH60:AH64)</f>
        <v>0</v>
      </c>
      <c r="AI59" s="20"/>
      <c r="AJ59" s="30"/>
      <c r="AL59" s="40"/>
      <c r="AM59" s="22"/>
      <c r="AN59" s="11">
        <f>SUM(AN60:AN64)</f>
        <v>0</v>
      </c>
      <c r="AO59" s="20"/>
      <c r="AP59" s="30"/>
      <c r="AR59" s="40"/>
      <c r="AS59" s="22"/>
      <c r="AT59" s="11">
        <f>SUM(AT60:AT64)</f>
        <v>3689750</v>
      </c>
      <c r="AU59" s="20"/>
      <c r="AV59" s="30"/>
    </row>
    <row r="60" spans="1:48" ht="16.5">
      <c r="A60" s="9" t="s">
        <v>22</v>
      </c>
      <c r="B60" s="41"/>
      <c r="C60" s="19"/>
      <c r="D60" s="60">
        <v>100000</v>
      </c>
      <c r="E60" s="21"/>
      <c r="F60" s="29"/>
      <c r="G60" s="8"/>
      <c r="H60" s="41"/>
      <c r="I60" s="19"/>
      <c r="J60" s="60">
        <f>Finance!J39</f>
        <v>100000</v>
      </c>
      <c r="K60" s="21"/>
      <c r="L60" s="29"/>
      <c r="M60" s="8"/>
      <c r="N60" s="41"/>
      <c r="O60" s="19"/>
      <c r="P60" s="60">
        <f>Admin!J39</f>
        <v>0</v>
      </c>
      <c r="Q60" s="21"/>
      <c r="R60" s="29"/>
      <c r="S60" s="8"/>
      <c r="T60" s="41"/>
      <c r="U60" s="19"/>
      <c r="V60" s="60">
        <f>GIS!J39</f>
        <v>0</v>
      </c>
      <c r="W60" s="21"/>
      <c r="X60" s="29"/>
      <c r="Z60" s="41"/>
      <c r="AA60" s="19"/>
      <c r="AB60" s="60">
        <f>Research!J39</f>
        <v>0</v>
      </c>
      <c r="AC60" s="21"/>
      <c r="AD60" s="29"/>
      <c r="AF60" s="41"/>
      <c r="AG60" s="19"/>
      <c r="AH60" s="60">
        <f>Managmnt!J39</f>
        <v>0</v>
      </c>
      <c r="AI60" s="21"/>
      <c r="AJ60" s="29"/>
      <c r="AL60" s="41"/>
      <c r="AM60" s="19"/>
      <c r="AN60" s="60">
        <f>Board!J39</f>
        <v>0</v>
      </c>
      <c r="AO60" s="21"/>
      <c r="AP60" s="29"/>
      <c r="AR60" s="41"/>
      <c r="AS60" s="19"/>
      <c r="AT60" s="60">
        <f>J60+P60+V60+AB60+AH60+AN60</f>
        <v>100000</v>
      </c>
      <c r="AU60" s="21"/>
      <c r="AV60" s="29"/>
    </row>
    <row r="61" spans="1:48" ht="16.5">
      <c r="A61" s="9" t="s">
        <v>23</v>
      </c>
      <c r="B61" s="41"/>
      <c r="C61" s="19"/>
      <c r="D61" s="61">
        <v>1070500</v>
      </c>
      <c r="E61" s="21"/>
      <c r="F61" s="29"/>
      <c r="G61" s="8"/>
      <c r="H61" s="41"/>
      <c r="I61" s="19"/>
      <c r="J61" s="61">
        <f>Finance!J40</f>
        <v>0</v>
      </c>
      <c r="K61" s="21"/>
      <c r="L61" s="29"/>
      <c r="M61" s="8"/>
      <c r="N61" s="41"/>
      <c r="O61" s="19"/>
      <c r="P61" s="61">
        <f>Admin!J40</f>
        <v>0</v>
      </c>
      <c r="Q61" s="21"/>
      <c r="R61" s="29"/>
      <c r="S61" s="8"/>
      <c r="T61" s="41"/>
      <c r="U61" s="19"/>
      <c r="V61" s="61">
        <f>GIS!J40</f>
        <v>1070500</v>
      </c>
      <c r="W61" s="21"/>
      <c r="X61" s="29"/>
      <c r="Z61" s="41"/>
      <c r="AA61" s="19"/>
      <c r="AB61" s="61">
        <f>Research!J40</f>
        <v>0</v>
      </c>
      <c r="AC61" s="21"/>
      <c r="AD61" s="29"/>
      <c r="AF61" s="41"/>
      <c r="AG61" s="19"/>
      <c r="AH61" s="61">
        <f>Managmnt!J40</f>
        <v>0</v>
      </c>
      <c r="AI61" s="21"/>
      <c r="AJ61" s="29"/>
      <c r="AL61" s="41"/>
      <c r="AM61" s="19"/>
      <c r="AN61" s="61">
        <f>Board!J40</f>
        <v>0</v>
      </c>
      <c r="AO61" s="21"/>
      <c r="AP61" s="29"/>
      <c r="AR61" s="41"/>
      <c r="AS61" s="19"/>
      <c r="AT61" s="61">
        <f>J61+P61+V61+AB61+AH61+AN61</f>
        <v>1070500</v>
      </c>
      <c r="AU61" s="21"/>
      <c r="AV61" s="29"/>
    </row>
    <row r="62" spans="1:48" ht="16.5">
      <c r="A62" s="9" t="s">
        <v>102</v>
      </c>
      <c r="B62" s="41"/>
      <c r="C62" s="19"/>
      <c r="D62" s="61">
        <v>2519250</v>
      </c>
      <c r="E62" s="21"/>
      <c r="F62" s="29"/>
      <c r="G62" s="8"/>
      <c r="H62" s="41"/>
      <c r="I62" s="19"/>
      <c r="J62" s="61">
        <f>Finance!J41</f>
        <v>0</v>
      </c>
      <c r="K62" s="21"/>
      <c r="L62" s="29"/>
      <c r="M62" s="8"/>
      <c r="N62" s="41"/>
      <c r="O62" s="19"/>
      <c r="P62" s="61">
        <f>Admin!J41</f>
        <v>0</v>
      </c>
      <c r="Q62" s="21"/>
      <c r="R62" s="29"/>
      <c r="S62" s="8"/>
      <c r="T62" s="41"/>
      <c r="U62" s="19"/>
      <c r="V62" s="61">
        <f>GIS!J41</f>
        <v>0</v>
      </c>
      <c r="W62" s="21"/>
      <c r="X62" s="29"/>
      <c r="Z62" s="41"/>
      <c r="AA62" s="19"/>
      <c r="AB62" s="61">
        <f>Research!J41</f>
        <v>2519250</v>
      </c>
      <c r="AC62" s="21"/>
      <c r="AD62" s="29"/>
      <c r="AF62" s="41"/>
      <c r="AG62" s="19"/>
      <c r="AH62" s="61">
        <f>Managmnt!J41</f>
        <v>0</v>
      </c>
      <c r="AI62" s="21"/>
      <c r="AJ62" s="29"/>
      <c r="AL62" s="41"/>
      <c r="AM62" s="19"/>
      <c r="AN62" s="61">
        <f>Board!J41</f>
        <v>0</v>
      </c>
      <c r="AO62" s="21"/>
      <c r="AP62" s="29"/>
      <c r="AR62" s="41"/>
      <c r="AS62" s="19"/>
      <c r="AT62" s="61">
        <f>J62+P62+V62+AB62+AH62+AN62</f>
        <v>2519250</v>
      </c>
      <c r="AU62" s="21"/>
      <c r="AV62" s="29"/>
    </row>
    <row r="63" spans="1:48" ht="16.5">
      <c r="A63" s="9" t="s">
        <v>24</v>
      </c>
      <c r="B63" s="41"/>
      <c r="C63" s="19"/>
      <c r="D63" s="61">
        <v>0</v>
      </c>
      <c r="E63" s="21"/>
      <c r="F63" s="29"/>
      <c r="G63" s="8"/>
      <c r="H63" s="41"/>
      <c r="I63" s="19"/>
      <c r="J63" s="61">
        <f>Finance!J42</f>
        <v>0</v>
      </c>
      <c r="K63" s="21"/>
      <c r="L63" s="29"/>
      <c r="M63" s="8"/>
      <c r="N63" s="41"/>
      <c r="O63" s="19"/>
      <c r="P63" s="61">
        <f>Admin!J42</f>
        <v>0</v>
      </c>
      <c r="Q63" s="21"/>
      <c r="R63" s="29"/>
      <c r="S63" s="8"/>
      <c r="T63" s="41"/>
      <c r="U63" s="19"/>
      <c r="V63" s="61">
        <f>GIS!J42</f>
        <v>0</v>
      </c>
      <c r="W63" s="21"/>
      <c r="X63" s="29"/>
      <c r="Z63" s="41"/>
      <c r="AA63" s="19"/>
      <c r="AB63" s="61">
        <f>Research!J42</f>
        <v>0</v>
      </c>
      <c r="AC63" s="21"/>
      <c r="AD63" s="29"/>
      <c r="AF63" s="41"/>
      <c r="AG63" s="19"/>
      <c r="AH63" s="61">
        <f>Managmnt!J42</f>
        <v>0</v>
      </c>
      <c r="AI63" s="21"/>
      <c r="AJ63" s="29"/>
      <c r="AL63" s="41"/>
      <c r="AM63" s="19"/>
      <c r="AN63" s="61">
        <f>Board!J42</f>
        <v>0</v>
      </c>
      <c r="AO63" s="21"/>
      <c r="AP63" s="29"/>
      <c r="AR63" s="41"/>
      <c r="AS63" s="19"/>
      <c r="AT63" s="61">
        <f>J63+P63+V63+AB63+AH63+AN63</f>
        <v>0</v>
      </c>
      <c r="AU63" s="21"/>
      <c r="AV63" s="29"/>
    </row>
    <row r="64" spans="1:48" ht="16.5">
      <c r="A64" s="9" t="s">
        <v>25</v>
      </c>
      <c r="B64" s="41"/>
      <c r="C64" s="19"/>
      <c r="D64" s="62">
        <v>0</v>
      </c>
      <c r="E64" s="21"/>
      <c r="F64" s="29"/>
      <c r="G64" s="8"/>
      <c r="H64" s="41"/>
      <c r="I64" s="19"/>
      <c r="J64" s="62">
        <f>Finance!J43</f>
        <v>0</v>
      </c>
      <c r="K64" s="21"/>
      <c r="L64" s="29"/>
      <c r="M64" s="8"/>
      <c r="N64" s="41"/>
      <c r="O64" s="19"/>
      <c r="P64" s="62">
        <f>Admin!J43</f>
        <v>0</v>
      </c>
      <c r="Q64" s="21"/>
      <c r="R64" s="29"/>
      <c r="S64" s="8"/>
      <c r="T64" s="41"/>
      <c r="U64" s="19"/>
      <c r="V64" s="62">
        <f>GIS!J43</f>
        <v>0</v>
      </c>
      <c r="W64" s="21"/>
      <c r="X64" s="29"/>
      <c r="Z64" s="41"/>
      <c r="AA64" s="19"/>
      <c r="AB64" s="62">
        <f>Research!J43</f>
        <v>0</v>
      </c>
      <c r="AC64" s="21"/>
      <c r="AD64" s="29"/>
      <c r="AF64" s="41"/>
      <c r="AG64" s="19"/>
      <c r="AH64" s="62">
        <f>Managmnt!J43</f>
        <v>0</v>
      </c>
      <c r="AI64" s="21"/>
      <c r="AJ64" s="29"/>
      <c r="AL64" s="41"/>
      <c r="AM64" s="19"/>
      <c r="AN64" s="62">
        <f>Board!J43</f>
        <v>0</v>
      </c>
      <c r="AO64" s="21"/>
      <c r="AP64" s="29"/>
      <c r="AR64" s="41"/>
      <c r="AS64" s="19"/>
      <c r="AT64" s="62">
        <f>J64+P64+V64+AB64+AH64+AN64</f>
        <v>0</v>
      </c>
      <c r="AU64" s="21"/>
      <c r="AV64" s="29"/>
    </row>
    <row r="65" spans="2:48" ht="4.5" customHeight="1">
      <c r="B65" s="39"/>
      <c r="C65" s="19"/>
      <c r="D65" s="8"/>
      <c r="E65" s="21"/>
      <c r="F65" s="29"/>
      <c r="G65" s="8"/>
      <c r="H65" s="39"/>
      <c r="I65" s="19"/>
      <c r="J65" s="79">
        <f>Finance!J44</f>
        <v>0</v>
      </c>
      <c r="K65" s="21"/>
      <c r="L65" s="29"/>
      <c r="M65" s="8"/>
      <c r="N65" s="39"/>
      <c r="O65" s="19"/>
      <c r="P65" s="8"/>
      <c r="Q65" s="21"/>
      <c r="R65" s="29"/>
      <c r="S65" s="8"/>
      <c r="T65" s="39"/>
      <c r="U65" s="19"/>
      <c r="V65" s="8"/>
      <c r="W65" s="21"/>
      <c r="X65" s="29"/>
      <c r="Z65" s="39"/>
      <c r="AA65" s="19"/>
      <c r="AB65" s="8"/>
      <c r="AC65" s="21"/>
      <c r="AD65" s="29"/>
      <c r="AF65" s="39"/>
      <c r="AG65" s="19"/>
      <c r="AH65" s="8"/>
      <c r="AI65" s="21"/>
      <c r="AJ65" s="29"/>
      <c r="AL65" s="39"/>
      <c r="AM65" s="19"/>
      <c r="AN65" s="8"/>
      <c r="AO65" s="21"/>
      <c r="AP65" s="29"/>
      <c r="AR65" s="39"/>
      <c r="AS65" s="19"/>
      <c r="AT65" s="8"/>
      <c r="AU65" s="21"/>
      <c r="AV65" s="29"/>
    </row>
    <row r="66" spans="1:48" s="3" customFormat="1" ht="16.5">
      <c r="A66" s="3" t="s">
        <v>26</v>
      </c>
      <c r="B66" s="40"/>
      <c r="C66" s="22"/>
      <c r="D66" s="11">
        <v>1375000</v>
      </c>
      <c r="E66" s="20"/>
      <c r="F66" s="30"/>
      <c r="G66" s="11"/>
      <c r="H66" s="40"/>
      <c r="I66" s="22"/>
      <c r="J66" s="11">
        <f>Finance!J45</f>
        <v>0</v>
      </c>
      <c r="K66" s="20">
        <v>0</v>
      </c>
      <c r="L66" s="30"/>
      <c r="M66" s="11"/>
      <c r="N66" s="40"/>
      <c r="O66" s="22"/>
      <c r="P66" s="11">
        <f>Admin!J45</f>
        <v>0</v>
      </c>
      <c r="Q66" s="20"/>
      <c r="R66" s="30"/>
      <c r="S66" s="11"/>
      <c r="T66" s="40"/>
      <c r="U66" s="22"/>
      <c r="V66" s="11">
        <f>GIS!J45</f>
        <v>0</v>
      </c>
      <c r="W66" s="20"/>
      <c r="X66" s="30"/>
      <c r="Z66" s="40"/>
      <c r="AA66" s="22"/>
      <c r="AB66" s="11">
        <f>Research!J45</f>
        <v>1375000</v>
      </c>
      <c r="AC66" s="20"/>
      <c r="AD66" s="30"/>
      <c r="AF66" s="40"/>
      <c r="AG66" s="22"/>
      <c r="AH66" s="11">
        <f>Managmnt!J45</f>
        <v>0</v>
      </c>
      <c r="AI66" s="20"/>
      <c r="AJ66" s="30"/>
      <c r="AL66" s="40"/>
      <c r="AM66" s="22"/>
      <c r="AN66" s="11">
        <f>Board!J45</f>
        <v>0</v>
      </c>
      <c r="AO66" s="20"/>
      <c r="AP66" s="30"/>
      <c r="AR66" s="40"/>
      <c r="AS66" s="22"/>
      <c r="AT66" s="11">
        <f>J66+P66+V66+AB66+AH66+AN66</f>
        <v>1375000</v>
      </c>
      <c r="AU66" s="20"/>
      <c r="AV66" s="30"/>
    </row>
    <row r="67" spans="2:48" ht="4.5" customHeight="1">
      <c r="B67" s="39"/>
      <c r="C67" s="19"/>
      <c r="D67" s="8"/>
      <c r="E67" s="21"/>
      <c r="F67" s="29"/>
      <c r="G67" s="8"/>
      <c r="H67" s="39"/>
      <c r="I67" s="19"/>
      <c r="J67" s="8"/>
      <c r="K67" s="21"/>
      <c r="L67" s="29"/>
      <c r="M67" s="8"/>
      <c r="N67" s="39"/>
      <c r="O67" s="19"/>
      <c r="P67" s="8"/>
      <c r="Q67" s="21"/>
      <c r="R67" s="29"/>
      <c r="S67" s="8"/>
      <c r="T67" s="39"/>
      <c r="U67" s="19"/>
      <c r="V67" s="8"/>
      <c r="W67" s="21"/>
      <c r="X67" s="29"/>
      <c r="Z67" s="39"/>
      <c r="AA67" s="19"/>
      <c r="AB67" s="8"/>
      <c r="AC67" s="21"/>
      <c r="AD67" s="29"/>
      <c r="AF67" s="39"/>
      <c r="AG67" s="19"/>
      <c r="AH67" s="8"/>
      <c r="AI67" s="21"/>
      <c r="AJ67" s="29"/>
      <c r="AL67" s="39"/>
      <c r="AM67" s="19"/>
      <c r="AN67" s="8"/>
      <c r="AO67" s="21"/>
      <c r="AP67" s="29"/>
      <c r="AR67" s="39"/>
      <c r="AS67" s="19"/>
      <c r="AT67" s="8"/>
      <c r="AU67" s="21"/>
      <c r="AV67" s="29"/>
    </row>
    <row r="68" spans="1:48" s="3" customFormat="1" ht="16.5">
      <c r="A68" s="3" t="s">
        <v>27</v>
      </c>
      <c r="B68" s="40"/>
      <c r="C68" s="22"/>
      <c r="D68" s="11">
        <f>SUM(D69:D72)</f>
        <v>21600</v>
      </c>
      <c r="E68" s="20"/>
      <c r="F68" s="30"/>
      <c r="G68" s="11"/>
      <c r="H68" s="40"/>
      <c r="I68" s="22"/>
      <c r="J68" s="11">
        <f>SUM(J69:J72)</f>
        <v>0</v>
      </c>
      <c r="K68" s="20"/>
      <c r="L68" s="30"/>
      <c r="M68" s="11"/>
      <c r="N68" s="40"/>
      <c r="O68" s="22"/>
      <c r="P68" s="11">
        <f>SUM(P69:P72)</f>
        <v>21600</v>
      </c>
      <c r="Q68" s="20"/>
      <c r="R68" s="30"/>
      <c r="S68" s="11"/>
      <c r="T68" s="40"/>
      <c r="U68" s="22"/>
      <c r="V68" s="11">
        <f>SUM(V69:V72)</f>
        <v>0</v>
      </c>
      <c r="W68" s="20"/>
      <c r="X68" s="30"/>
      <c r="Z68" s="40"/>
      <c r="AA68" s="22"/>
      <c r="AB68" s="11">
        <f>SUM(AB69:AB72)</f>
        <v>0</v>
      </c>
      <c r="AC68" s="20"/>
      <c r="AD68" s="30"/>
      <c r="AF68" s="40"/>
      <c r="AG68" s="22"/>
      <c r="AH68" s="11">
        <f>SUM(AH69:AH72)</f>
        <v>0</v>
      </c>
      <c r="AI68" s="20"/>
      <c r="AJ68" s="30"/>
      <c r="AL68" s="40"/>
      <c r="AM68" s="22"/>
      <c r="AN68" s="11">
        <f>SUM(AN69:AN72)</f>
        <v>0</v>
      </c>
      <c r="AO68" s="20"/>
      <c r="AP68" s="30"/>
      <c r="AR68" s="40"/>
      <c r="AS68" s="22"/>
      <c r="AT68" s="11">
        <f>SUM(AT69:AT72)</f>
        <v>21600</v>
      </c>
      <c r="AU68" s="20"/>
      <c r="AV68" s="30"/>
    </row>
    <row r="69" spans="1:48" ht="16.5">
      <c r="A69" s="9" t="s">
        <v>28</v>
      </c>
      <c r="B69" s="41"/>
      <c r="C69" s="19"/>
      <c r="D69" s="60">
        <v>13500</v>
      </c>
      <c r="E69" s="21"/>
      <c r="F69" s="29"/>
      <c r="G69" s="8"/>
      <c r="H69" s="41"/>
      <c r="I69" s="19"/>
      <c r="J69" s="60">
        <f>Finance!J48</f>
        <v>0</v>
      </c>
      <c r="K69" s="21"/>
      <c r="L69" s="29"/>
      <c r="M69" s="8"/>
      <c r="N69" s="41"/>
      <c r="O69" s="19"/>
      <c r="P69" s="60">
        <f>Admin!J48</f>
        <v>13500</v>
      </c>
      <c r="Q69" s="21"/>
      <c r="R69" s="29"/>
      <c r="S69" s="8"/>
      <c r="T69" s="41"/>
      <c r="U69" s="19"/>
      <c r="V69" s="60">
        <f>GIS!J48</f>
        <v>0</v>
      </c>
      <c r="W69" s="21"/>
      <c r="X69" s="29"/>
      <c r="Z69" s="41"/>
      <c r="AA69" s="19"/>
      <c r="AB69" s="60">
        <f>Research!J48</f>
        <v>0</v>
      </c>
      <c r="AC69" s="21"/>
      <c r="AD69" s="29"/>
      <c r="AF69" s="41"/>
      <c r="AG69" s="19"/>
      <c r="AH69" s="60">
        <f>Managmnt!J48</f>
        <v>0</v>
      </c>
      <c r="AI69" s="21"/>
      <c r="AJ69" s="29"/>
      <c r="AL69" s="41"/>
      <c r="AM69" s="19"/>
      <c r="AN69" s="60">
        <f>Board!J48</f>
        <v>0</v>
      </c>
      <c r="AO69" s="21"/>
      <c r="AP69" s="29"/>
      <c r="AR69" s="41"/>
      <c r="AS69" s="19"/>
      <c r="AT69" s="60">
        <f>J69+P69+V69+AB69+AH69+AN69</f>
        <v>13500</v>
      </c>
      <c r="AU69" s="21"/>
      <c r="AV69" s="29"/>
    </row>
    <row r="70" spans="1:48" ht="16.5">
      <c r="A70" s="9" t="s">
        <v>29</v>
      </c>
      <c r="B70" s="41"/>
      <c r="C70" s="19"/>
      <c r="D70" s="61">
        <v>2800</v>
      </c>
      <c r="E70" s="21"/>
      <c r="F70" s="29"/>
      <c r="G70" s="8"/>
      <c r="H70" s="41"/>
      <c r="I70" s="19"/>
      <c r="J70" s="61">
        <f>Finance!J49</f>
        <v>0</v>
      </c>
      <c r="K70" s="21"/>
      <c r="L70" s="29"/>
      <c r="M70" s="8"/>
      <c r="N70" s="41"/>
      <c r="O70" s="19"/>
      <c r="P70" s="61">
        <f>Admin!J49</f>
        <v>2800</v>
      </c>
      <c r="Q70" s="21"/>
      <c r="R70" s="29"/>
      <c r="S70" s="8"/>
      <c r="T70" s="41"/>
      <c r="U70" s="19"/>
      <c r="V70" s="61">
        <f>GIS!J49</f>
        <v>0</v>
      </c>
      <c r="W70" s="21"/>
      <c r="X70" s="29"/>
      <c r="Z70" s="41"/>
      <c r="AA70" s="19"/>
      <c r="AB70" s="61">
        <f>Research!J49</f>
        <v>0</v>
      </c>
      <c r="AC70" s="21"/>
      <c r="AD70" s="29"/>
      <c r="AF70" s="41"/>
      <c r="AG70" s="19"/>
      <c r="AH70" s="61">
        <f>Managmnt!J49</f>
        <v>0</v>
      </c>
      <c r="AI70" s="21"/>
      <c r="AJ70" s="29"/>
      <c r="AL70" s="41"/>
      <c r="AM70" s="19"/>
      <c r="AN70" s="61">
        <f>Board!J49</f>
        <v>0</v>
      </c>
      <c r="AO70" s="21"/>
      <c r="AP70" s="29"/>
      <c r="AR70" s="41"/>
      <c r="AS70" s="19"/>
      <c r="AT70" s="61">
        <f>J70+P70+V70+AB70+AH70+AN70</f>
        <v>2800</v>
      </c>
      <c r="AU70" s="21"/>
      <c r="AV70" s="29"/>
    </row>
    <row r="71" spans="1:48" ht="16.5">
      <c r="A71" s="9" t="s">
        <v>30</v>
      </c>
      <c r="B71" s="41"/>
      <c r="C71" s="19"/>
      <c r="D71" s="61">
        <v>300</v>
      </c>
      <c r="E71" s="21"/>
      <c r="F71" s="29"/>
      <c r="G71" s="8"/>
      <c r="H71" s="41"/>
      <c r="I71" s="19"/>
      <c r="J71" s="61">
        <f>Finance!J50</f>
        <v>0</v>
      </c>
      <c r="K71" s="21"/>
      <c r="L71" s="29"/>
      <c r="M71" s="8"/>
      <c r="N71" s="41"/>
      <c r="O71" s="19"/>
      <c r="P71" s="61">
        <f>Admin!J50</f>
        <v>300</v>
      </c>
      <c r="Q71" s="21"/>
      <c r="R71" s="29"/>
      <c r="S71" s="8"/>
      <c r="T71" s="41"/>
      <c r="U71" s="19"/>
      <c r="V71" s="61">
        <f>GIS!J50</f>
        <v>0</v>
      </c>
      <c r="W71" s="21"/>
      <c r="X71" s="29"/>
      <c r="Z71" s="41"/>
      <c r="AA71" s="19"/>
      <c r="AB71" s="61">
        <f>Research!J50</f>
        <v>0</v>
      </c>
      <c r="AC71" s="21"/>
      <c r="AD71" s="29"/>
      <c r="AF71" s="41"/>
      <c r="AG71" s="19"/>
      <c r="AH71" s="61">
        <f>Managmnt!J50</f>
        <v>0</v>
      </c>
      <c r="AI71" s="21"/>
      <c r="AJ71" s="29"/>
      <c r="AL71" s="41"/>
      <c r="AM71" s="19"/>
      <c r="AN71" s="61">
        <f>Board!J50</f>
        <v>0</v>
      </c>
      <c r="AO71" s="21"/>
      <c r="AP71" s="29"/>
      <c r="AR71" s="41"/>
      <c r="AS71" s="19"/>
      <c r="AT71" s="61">
        <f>J71+P71+V71+AB71+AH71+AN71</f>
        <v>300</v>
      </c>
      <c r="AU71" s="21"/>
      <c r="AV71" s="29"/>
    </row>
    <row r="72" spans="1:48" ht="16.5">
      <c r="A72" s="9" t="s">
        <v>31</v>
      </c>
      <c r="B72" s="41"/>
      <c r="C72" s="19"/>
      <c r="D72" s="62">
        <v>5000</v>
      </c>
      <c r="E72" s="21"/>
      <c r="F72" s="29"/>
      <c r="G72" s="8"/>
      <c r="H72" s="41"/>
      <c r="I72" s="19"/>
      <c r="J72" s="62">
        <f>Finance!J51</f>
        <v>0</v>
      </c>
      <c r="K72" s="21"/>
      <c r="L72" s="29"/>
      <c r="M72" s="8"/>
      <c r="N72" s="41"/>
      <c r="O72" s="19"/>
      <c r="P72" s="62">
        <f>Admin!J51</f>
        <v>5000</v>
      </c>
      <c r="Q72" s="21"/>
      <c r="R72" s="29"/>
      <c r="S72" s="8"/>
      <c r="T72" s="41"/>
      <c r="U72" s="19"/>
      <c r="V72" s="62">
        <f>GIS!J51</f>
        <v>0</v>
      </c>
      <c r="W72" s="21"/>
      <c r="X72" s="29"/>
      <c r="Z72" s="41"/>
      <c r="AA72" s="19"/>
      <c r="AB72" s="62">
        <f>Research!J51</f>
        <v>0</v>
      </c>
      <c r="AC72" s="21"/>
      <c r="AD72" s="29"/>
      <c r="AF72" s="41"/>
      <c r="AG72" s="19"/>
      <c r="AH72" s="62">
        <f>Managmnt!J51</f>
        <v>0</v>
      </c>
      <c r="AI72" s="21"/>
      <c r="AJ72" s="29"/>
      <c r="AL72" s="41"/>
      <c r="AM72" s="19"/>
      <c r="AN72" s="62">
        <f>Board!J51</f>
        <v>0</v>
      </c>
      <c r="AO72" s="21"/>
      <c r="AP72" s="29"/>
      <c r="AR72" s="41"/>
      <c r="AS72" s="19"/>
      <c r="AT72" s="62">
        <f>J72+P72+V72+AB72+AH72+AN72</f>
        <v>5000</v>
      </c>
      <c r="AU72" s="21"/>
      <c r="AV72" s="29"/>
    </row>
    <row r="73" spans="2:48" ht="3.75" customHeight="1">
      <c r="B73" s="39"/>
      <c r="C73" s="19"/>
      <c r="D73" s="8"/>
      <c r="E73" s="21"/>
      <c r="F73" s="29"/>
      <c r="G73" s="8"/>
      <c r="H73" s="39"/>
      <c r="I73" s="19"/>
      <c r="J73" s="8"/>
      <c r="K73" s="21"/>
      <c r="L73" s="29"/>
      <c r="M73" s="8"/>
      <c r="N73" s="39"/>
      <c r="O73" s="19"/>
      <c r="P73" s="8"/>
      <c r="Q73" s="21"/>
      <c r="R73" s="29"/>
      <c r="S73" s="8"/>
      <c r="T73" s="39"/>
      <c r="U73" s="19"/>
      <c r="V73" s="8"/>
      <c r="W73" s="21"/>
      <c r="X73" s="29"/>
      <c r="Z73" s="39"/>
      <c r="AA73" s="19"/>
      <c r="AB73" s="8"/>
      <c r="AC73" s="21"/>
      <c r="AD73" s="29"/>
      <c r="AF73" s="39"/>
      <c r="AG73" s="19"/>
      <c r="AH73" s="8"/>
      <c r="AI73" s="21"/>
      <c r="AJ73" s="29"/>
      <c r="AL73" s="39"/>
      <c r="AM73" s="19"/>
      <c r="AN73" s="8"/>
      <c r="AO73" s="21"/>
      <c r="AP73" s="29"/>
      <c r="AR73" s="39"/>
      <c r="AS73" s="19"/>
      <c r="AT73" s="8"/>
      <c r="AU73" s="21"/>
      <c r="AV73" s="29"/>
    </row>
    <row r="74" spans="1:48" s="3" customFormat="1" ht="16.5">
      <c r="A74" s="3" t="s">
        <v>32</v>
      </c>
      <c r="B74" s="40"/>
      <c r="C74" s="22"/>
      <c r="D74" s="11">
        <f>SUM(D75:D90)</f>
        <v>3310854.71</v>
      </c>
      <c r="E74" s="20"/>
      <c r="F74" s="30"/>
      <c r="G74" s="11"/>
      <c r="H74" s="40"/>
      <c r="I74" s="22"/>
      <c r="J74" s="11">
        <f>SUM(J75:J90)</f>
        <v>463830.94</v>
      </c>
      <c r="K74" s="20"/>
      <c r="L74" s="30"/>
      <c r="M74" s="11"/>
      <c r="N74" s="40"/>
      <c r="O74" s="22"/>
      <c r="P74" s="11">
        <f>SUM(P75:P90)</f>
        <v>2802023.77</v>
      </c>
      <c r="Q74" s="20"/>
      <c r="R74" s="30"/>
      <c r="S74" s="11"/>
      <c r="T74" s="40"/>
      <c r="U74" s="22"/>
      <c r="V74" s="11">
        <f>SUM(V75:V90)</f>
        <v>0</v>
      </c>
      <c r="W74" s="20"/>
      <c r="X74" s="30"/>
      <c r="Z74" s="40"/>
      <c r="AA74" s="22"/>
      <c r="AB74" s="11">
        <f>SUM(AB75:AB90)</f>
        <v>44000</v>
      </c>
      <c r="AC74" s="20"/>
      <c r="AD74" s="30"/>
      <c r="AF74" s="40"/>
      <c r="AG74" s="22"/>
      <c r="AH74" s="11">
        <f>SUM(AH75:AH90)</f>
        <v>1000</v>
      </c>
      <c r="AI74" s="20"/>
      <c r="AJ74" s="30"/>
      <c r="AL74" s="40"/>
      <c r="AM74" s="22"/>
      <c r="AN74" s="11">
        <f>SUM(AN75:AN90)</f>
        <v>0</v>
      </c>
      <c r="AO74" s="20"/>
      <c r="AP74" s="30"/>
      <c r="AR74" s="40"/>
      <c r="AS74" s="22"/>
      <c r="AT74" s="11">
        <f>SUM(AT75:AT90)</f>
        <v>3310854.71</v>
      </c>
      <c r="AU74" s="20"/>
      <c r="AV74" s="30"/>
    </row>
    <row r="75" spans="1:48" ht="16.5">
      <c r="A75" s="9" t="s">
        <v>33</v>
      </c>
      <c r="B75" s="41"/>
      <c r="C75" s="19"/>
      <c r="D75" s="60">
        <v>0</v>
      </c>
      <c r="E75" s="21"/>
      <c r="F75" s="29"/>
      <c r="G75" s="8"/>
      <c r="H75" s="41"/>
      <c r="I75" s="19"/>
      <c r="J75" s="60">
        <f>Finance!J54</f>
        <v>0</v>
      </c>
      <c r="K75" s="21"/>
      <c r="L75" s="29"/>
      <c r="M75" s="8"/>
      <c r="N75" s="41"/>
      <c r="O75" s="19"/>
      <c r="P75" s="60">
        <f>Admin!J54</f>
        <v>0</v>
      </c>
      <c r="Q75" s="21"/>
      <c r="R75" s="29"/>
      <c r="S75" s="8"/>
      <c r="T75" s="41"/>
      <c r="U75" s="19"/>
      <c r="V75" s="60">
        <f>GIS!J54</f>
        <v>0</v>
      </c>
      <c r="W75" s="21"/>
      <c r="X75" s="29"/>
      <c r="Z75" s="41"/>
      <c r="AA75" s="19"/>
      <c r="AB75" s="60">
        <f>Research!J54</f>
        <v>0</v>
      </c>
      <c r="AC75" s="21"/>
      <c r="AD75" s="29"/>
      <c r="AF75" s="41"/>
      <c r="AG75" s="19"/>
      <c r="AH75" s="60">
        <f>Managmnt!J54</f>
        <v>0</v>
      </c>
      <c r="AI75" s="21"/>
      <c r="AJ75" s="29"/>
      <c r="AL75" s="41"/>
      <c r="AM75" s="19"/>
      <c r="AN75" s="60">
        <f>Board!J54</f>
        <v>0</v>
      </c>
      <c r="AO75" s="21"/>
      <c r="AP75" s="29"/>
      <c r="AR75" s="41"/>
      <c r="AS75" s="19"/>
      <c r="AT75" s="60">
        <f>J75+P75+V75+AB75+AH75+AN75</f>
        <v>0</v>
      </c>
      <c r="AU75" s="21"/>
      <c r="AV75" s="29"/>
    </row>
    <row r="76" spans="1:48" ht="16.5">
      <c r="A76" s="9" t="s">
        <v>34</v>
      </c>
      <c r="B76" s="41"/>
      <c r="C76" s="19"/>
      <c r="D76" s="61">
        <v>42500</v>
      </c>
      <c r="E76" s="21"/>
      <c r="F76" s="29"/>
      <c r="G76" s="8"/>
      <c r="H76" s="41"/>
      <c r="I76" s="19"/>
      <c r="J76" s="61">
        <f>Finance!J55</f>
        <v>0</v>
      </c>
      <c r="K76" s="21"/>
      <c r="L76" s="29"/>
      <c r="M76" s="8"/>
      <c r="N76" s="41"/>
      <c r="O76" s="19"/>
      <c r="P76" s="61">
        <f>Admin!J55</f>
        <v>42500</v>
      </c>
      <c r="Q76" s="21"/>
      <c r="R76" s="29"/>
      <c r="S76" s="8"/>
      <c r="T76" s="41"/>
      <c r="U76" s="19"/>
      <c r="V76" s="61">
        <f>GIS!J55</f>
        <v>0</v>
      </c>
      <c r="W76" s="21"/>
      <c r="X76" s="29"/>
      <c r="Z76" s="41"/>
      <c r="AA76" s="19"/>
      <c r="AB76" s="61">
        <f>Research!J55</f>
        <v>0</v>
      </c>
      <c r="AC76" s="21"/>
      <c r="AD76" s="29"/>
      <c r="AF76" s="41"/>
      <c r="AG76" s="19"/>
      <c r="AH76" s="61">
        <f>Managmnt!J55</f>
        <v>0</v>
      </c>
      <c r="AI76" s="21"/>
      <c r="AJ76" s="29"/>
      <c r="AL76" s="41"/>
      <c r="AM76" s="19"/>
      <c r="AN76" s="61">
        <f>Board!J55</f>
        <v>0</v>
      </c>
      <c r="AO76" s="21"/>
      <c r="AP76" s="29"/>
      <c r="AR76" s="41"/>
      <c r="AS76" s="19"/>
      <c r="AT76" s="61">
        <f aca="true" t="shared" si="0" ref="AT76:AT90">J76+P76+V76+AB76+AH76+AN76</f>
        <v>42500</v>
      </c>
      <c r="AU76" s="21"/>
      <c r="AV76" s="29"/>
    </row>
    <row r="77" spans="1:48" ht="16.5">
      <c r="A77" s="9" t="s">
        <v>35</v>
      </c>
      <c r="B77" s="41"/>
      <c r="C77" s="19"/>
      <c r="D77" s="61">
        <v>36500</v>
      </c>
      <c r="E77" s="21"/>
      <c r="F77" s="29"/>
      <c r="G77" s="8"/>
      <c r="H77" s="41"/>
      <c r="I77" s="19"/>
      <c r="J77" s="61">
        <f>Finance!J56</f>
        <v>0</v>
      </c>
      <c r="K77" s="21"/>
      <c r="L77" s="29"/>
      <c r="M77" s="8"/>
      <c r="N77" s="41"/>
      <c r="O77" s="19"/>
      <c r="P77" s="61">
        <f>Admin!J56</f>
        <v>36500</v>
      </c>
      <c r="Q77" s="21"/>
      <c r="R77" s="29"/>
      <c r="S77" s="8"/>
      <c r="T77" s="41"/>
      <c r="U77" s="19"/>
      <c r="V77" s="61">
        <f>GIS!J56</f>
        <v>0</v>
      </c>
      <c r="W77" s="21"/>
      <c r="X77" s="29"/>
      <c r="Z77" s="41"/>
      <c r="AA77" s="19"/>
      <c r="AB77" s="61">
        <f>Research!J56</f>
        <v>0</v>
      </c>
      <c r="AC77" s="21"/>
      <c r="AD77" s="29"/>
      <c r="AF77" s="41"/>
      <c r="AG77" s="19"/>
      <c r="AH77" s="61">
        <f>Managmnt!J56</f>
        <v>0</v>
      </c>
      <c r="AI77" s="21"/>
      <c r="AJ77" s="29"/>
      <c r="AL77" s="41"/>
      <c r="AM77" s="19"/>
      <c r="AN77" s="61">
        <f>Board!J56</f>
        <v>0</v>
      </c>
      <c r="AO77" s="21"/>
      <c r="AP77" s="29"/>
      <c r="AR77" s="41"/>
      <c r="AS77" s="19"/>
      <c r="AT77" s="61">
        <f t="shared" si="0"/>
        <v>36500</v>
      </c>
      <c r="AU77" s="21"/>
      <c r="AV77" s="29"/>
    </row>
    <row r="78" spans="1:48" ht="16.5">
      <c r="A78" s="9" t="s">
        <v>36</v>
      </c>
      <c r="B78" s="41"/>
      <c r="C78" s="19"/>
      <c r="D78" s="61">
        <v>0</v>
      </c>
      <c r="E78" s="21"/>
      <c r="F78" s="29"/>
      <c r="G78" s="8"/>
      <c r="H78" s="41"/>
      <c r="I78" s="19"/>
      <c r="J78" s="61">
        <f>Finance!J57</f>
        <v>0</v>
      </c>
      <c r="K78" s="21"/>
      <c r="L78" s="29"/>
      <c r="M78" s="8"/>
      <c r="N78" s="41"/>
      <c r="O78" s="19"/>
      <c r="P78" s="61">
        <f>Admin!J57</f>
        <v>0</v>
      </c>
      <c r="Q78" s="21"/>
      <c r="R78" s="29"/>
      <c r="S78" s="8"/>
      <c r="T78" s="41"/>
      <c r="U78" s="19"/>
      <c r="V78" s="61">
        <f>GIS!J57</f>
        <v>0</v>
      </c>
      <c r="W78" s="21"/>
      <c r="X78" s="29"/>
      <c r="Z78" s="41"/>
      <c r="AA78" s="19"/>
      <c r="AB78" s="61">
        <f>Research!J57</f>
        <v>0</v>
      </c>
      <c r="AC78" s="21"/>
      <c r="AD78" s="29"/>
      <c r="AF78" s="41"/>
      <c r="AG78" s="19"/>
      <c r="AH78" s="61">
        <f>Managmnt!J57</f>
        <v>0</v>
      </c>
      <c r="AI78" s="21"/>
      <c r="AJ78" s="29"/>
      <c r="AL78" s="41"/>
      <c r="AM78" s="19"/>
      <c r="AN78" s="61">
        <f>Board!J57</f>
        <v>0</v>
      </c>
      <c r="AO78" s="21"/>
      <c r="AP78" s="29"/>
      <c r="AR78" s="41"/>
      <c r="AS78" s="19"/>
      <c r="AT78" s="61">
        <f t="shared" si="0"/>
        <v>0</v>
      </c>
      <c r="AU78" s="21"/>
      <c r="AV78" s="29"/>
    </row>
    <row r="79" spans="1:48" ht="16.5">
      <c r="A79" s="9" t="s">
        <v>37</v>
      </c>
      <c r="B79" s="41"/>
      <c r="C79" s="19"/>
      <c r="D79" s="61">
        <v>54000</v>
      </c>
      <c r="E79" s="21"/>
      <c r="F79" s="29"/>
      <c r="G79" s="8"/>
      <c r="H79" s="41"/>
      <c r="I79" s="19"/>
      <c r="J79" s="61">
        <f>Finance!J58</f>
        <v>0</v>
      </c>
      <c r="K79" s="21"/>
      <c r="L79" s="29"/>
      <c r="M79" s="8"/>
      <c r="N79" s="41"/>
      <c r="O79" s="19"/>
      <c r="P79" s="61">
        <f>Admin!J58</f>
        <v>54000</v>
      </c>
      <c r="Q79" s="21"/>
      <c r="R79" s="29"/>
      <c r="S79" s="8"/>
      <c r="T79" s="41"/>
      <c r="U79" s="19"/>
      <c r="V79" s="61">
        <f>GIS!J58</f>
        <v>0</v>
      </c>
      <c r="W79" s="21"/>
      <c r="X79" s="29"/>
      <c r="Z79" s="41"/>
      <c r="AA79" s="19"/>
      <c r="AB79" s="61">
        <f>Research!J58</f>
        <v>0</v>
      </c>
      <c r="AC79" s="21"/>
      <c r="AD79" s="29"/>
      <c r="AF79" s="41"/>
      <c r="AG79" s="19"/>
      <c r="AH79" s="61">
        <f>Managmnt!J58</f>
        <v>0</v>
      </c>
      <c r="AI79" s="21"/>
      <c r="AJ79" s="29"/>
      <c r="AL79" s="41"/>
      <c r="AM79" s="19"/>
      <c r="AN79" s="61">
        <f>Board!J58</f>
        <v>0</v>
      </c>
      <c r="AO79" s="21"/>
      <c r="AP79" s="29"/>
      <c r="AR79" s="41"/>
      <c r="AS79" s="19"/>
      <c r="AT79" s="61">
        <f t="shared" si="0"/>
        <v>54000</v>
      </c>
      <c r="AU79" s="21"/>
      <c r="AV79" s="29"/>
    </row>
    <row r="80" spans="1:48" ht="16.5">
      <c r="A80" s="9" t="s">
        <v>38</v>
      </c>
      <c r="B80" s="41"/>
      <c r="C80" s="19"/>
      <c r="D80" s="61">
        <v>176000</v>
      </c>
      <c r="E80" s="21"/>
      <c r="F80" s="29"/>
      <c r="G80" s="8"/>
      <c r="H80" s="41"/>
      <c r="I80" s="19"/>
      <c r="J80" s="61">
        <f>Finance!J59</f>
        <v>0</v>
      </c>
      <c r="K80" s="21"/>
      <c r="L80" s="29"/>
      <c r="M80" s="8"/>
      <c r="N80" s="41"/>
      <c r="O80" s="19"/>
      <c r="P80" s="61">
        <f>Admin!J59</f>
        <v>176000</v>
      </c>
      <c r="Q80" s="21"/>
      <c r="R80" s="29"/>
      <c r="S80" s="8"/>
      <c r="T80" s="41"/>
      <c r="U80" s="19"/>
      <c r="V80" s="61">
        <f>GIS!J59</f>
        <v>0</v>
      </c>
      <c r="W80" s="21"/>
      <c r="X80" s="29"/>
      <c r="Z80" s="41"/>
      <c r="AA80" s="19"/>
      <c r="AB80" s="61">
        <f>Research!J59</f>
        <v>0</v>
      </c>
      <c r="AC80" s="21"/>
      <c r="AD80" s="29"/>
      <c r="AF80" s="41"/>
      <c r="AG80" s="19"/>
      <c r="AH80" s="61">
        <f>Managmnt!J59</f>
        <v>0</v>
      </c>
      <c r="AI80" s="21"/>
      <c r="AJ80" s="29"/>
      <c r="AL80" s="41"/>
      <c r="AM80" s="19"/>
      <c r="AN80" s="61">
        <f>Board!J59</f>
        <v>0</v>
      </c>
      <c r="AO80" s="21"/>
      <c r="AP80" s="29"/>
      <c r="AR80" s="41"/>
      <c r="AS80" s="19"/>
      <c r="AT80" s="61">
        <f t="shared" si="0"/>
        <v>176000</v>
      </c>
      <c r="AU80" s="21"/>
      <c r="AV80" s="29"/>
    </row>
    <row r="81" spans="1:48" ht="16.5">
      <c r="A81" s="9" t="s">
        <v>39</v>
      </c>
      <c r="B81" s="41"/>
      <c r="C81" s="19"/>
      <c r="D81" s="61">
        <v>77000</v>
      </c>
      <c r="E81" s="21"/>
      <c r="F81" s="29"/>
      <c r="G81" s="8"/>
      <c r="H81" s="41"/>
      <c r="I81" s="19"/>
      <c r="J81" s="61">
        <f>Finance!J60</f>
        <v>0</v>
      </c>
      <c r="K81" s="21"/>
      <c r="L81" s="29"/>
      <c r="M81" s="8"/>
      <c r="N81" s="41"/>
      <c r="O81" s="19"/>
      <c r="P81" s="61">
        <f>Admin!J60</f>
        <v>77000</v>
      </c>
      <c r="Q81" s="21"/>
      <c r="R81" s="29"/>
      <c r="S81" s="8"/>
      <c r="T81" s="41"/>
      <c r="U81" s="19"/>
      <c r="V81" s="61">
        <f>GIS!J60</f>
        <v>0</v>
      </c>
      <c r="W81" s="21"/>
      <c r="X81" s="29"/>
      <c r="Z81" s="41"/>
      <c r="AA81" s="19"/>
      <c r="AB81" s="61">
        <f>Research!J60</f>
        <v>0</v>
      </c>
      <c r="AC81" s="21"/>
      <c r="AD81" s="29"/>
      <c r="AF81" s="41"/>
      <c r="AG81" s="19"/>
      <c r="AH81" s="61">
        <f>Managmnt!J60</f>
        <v>0</v>
      </c>
      <c r="AI81" s="21"/>
      <c r="AJ81" s="29"/>
      <c r="AL81" s="41"/>
      <c r="AM81" s="19"/>
      <c r="AN81" s="61">
        <f>Board!J60</f>
        <v>0</v>
      </c>
      <c r="AO81" s="21"/>
      <c r="AP81" s="29"/>
      <c r="AR81" s="41"/>
      <c r="AS81" s="19"/>
      <c r="AT81" s="61">
        <f t="shared" si="0"/>
        <v>77000</v>
      </c>
      <c r="AU81" s="21"/>
      <c r="AV81" s="29"/>
    </row>
    <row r="82" spans="1:48" ht="16.5">
      <c r="A82" s="9" t="s">
        <v>40</v>
      </c>
      <c r="B82" s="41"/>
      <c r="C82" s="19"/>
      <c r="D82" s="61">
        <v>113447</v>
      </c>
      <c r="E82" s="21"/>
      <c r="F82" s="29"/>
      <c r="G82" s="8"/>
      <c r="H82" s="41"/>
      <c r="I82" s="19"/>
      <c r="J82" s="61">
        <f>Finance!J61</f>
        <v>0</v>
      </c>
      <c r="K82" s="21"/>
      <c r="L82" s="29"/>
      <c r="M82" s="8"/>
      <c r="N82" s="41"/>
      <c r="O82" s="19"/>
      <c r="P82" s="61">
        <f>Admin!J61</f>
        <v>113447</v>
      </c>
      <c r="Q82" s="21"/>
      <c r="R82" s="29"/>
      <c r="S82" s="8"/>
      <c r="T82" s="41"/>
      <c r="U82" s="19"/>
      <c r="V82" s="61">
        <f>GIS!J61</f>
        <v>0</v>
      </c>
      <c r="W82" s="21"/>
      <c r="X82" s="29"/>
      <c r="Z82" s="41"/>
      <c r="AA82" s="19"/>
      <c r="AB82" s="61">
        <f>Research!J61</f>
        <v>0</v>
      </c>
      <c r="AC82" s="21"/>
      <c r="AD82" s="29"/>
      <c r="AF82" s="41"/>
      <c r="AG82" s="19"/>
      <c r="AH82" s="61">
        <f>Managmnt!J61</f>
        <v>0</v>
      </c>
      <c r="AI82" s="21"/>
      <c r="AJ82" s="29"/>
      <c r="AL82" s="41"/>
      <c r="AM82" s="19"/>
      <c r="AN82" s="61">
        <f>Board!J61</f>
        <v>0</v>
      </c>
      <c r="AO82" s="21"/>
      <c r="AP82" s="29"/>
      <c r="AR82" s="41"/>
      <c r="AS82" s="19"/>
      <c r="AT82" s="61">
        <f t="shared" si="0"/>
        <v>113447</v>
      </c>
      <c r="AU82" s="21"/>
      <c r="AV82" s="29"/>
    </row>
    <row r="83" spans="1:48" ht="16.5">
      <c r="A83" s="9" t="s">
        <v>41</v>
      </c>
      <c r="B83" s="41"/>
      <c r="C83" s="19"/>
      <c r="D83" s="61">
        <v>52000</v>
      </c>
      <c r="E83" s="21"/>
      <c r="F83" s="29"/>
      <c r="G83" s="8"/>
      <c r="H83" s="41"/>
      <c r="I83" s="19"/>
      <c r="J83" s="61">
        <f>Finance!J62</f>
        <v>11000</v>
      </c>
      <c r="K83" s="21"/>
      <c r="L83" s="29"/>
      <c r="M83" s="8"/>
      <c r="N83" s="41"/>
      <c r="O83" s="19"/>
      <c r="P83" s="61">
        <f>Admin!J62</f>
        <v>0</v>
      </c>
      <c r="Q83" s="21"/>
      <c r="R83" s="29"/>
      <c r="S83" s="8"/>
      <c r="T83" s="41"/>
      <c r="U83" s="19"/>
      <c r="V83" s="61">
        <f>GIS!J62</f>
        <v>0</v>
      </c>
      <c r="W83" s="21"/>
      <c r="X83" s="29"/>
      <c r="Z83" s="41"/>
      <c r="AA83" s="19"/>
      <c r="AB83" s="61">
        <f>Research!J62</f>
        <v>11000</v>
      </c>
      <c r="AC83" s="21"/>
      <c r="AD83" s="29"/>
      <c r="AF83" s="41"/>
      <c r="AG83" s="19"/>
      <c r="AH83" s="61">
        <f>Managmnt!J62</f>
        <v>0</v>
      </c>
      <c r="AI83" s="21"/>
      <c r="AJ83" s="29"/>
      <c r="AL83" s="41"/>
      <c r="AM83" s="19"/>
      <c r="AN83" s="61">
        <f>Board!J62</f>
        <v>0</v>
      </c>
      <c r="AO83" s="21"/>
      <c r="AP83" s="29"/>
      <c r="AR83" s="41"/>
      <c r="AS83" s="19"/>
      <c r="AT83" s="61">
        <f t="shared" si="0"/>
        <v>22000</v>
      </c>
      <c r="AU83" s="21"/>
      <c r="AV83" s="29"/>
    </row>
    <row r="84" spans="1:48" ht="16.5">
      <c r="A84" s="9" t="s">
        <v>29</v>
      </c>
      <c r="B84" s="41"/>
      <c r="C84" s="19"/>
      <c r="D84" s="61">
        <v>452830.94</v>
      </c>
      <c r="E84" s="21"/>
      <c r="F84" s="29"/>
      <c r="G84" s="8"/>
      <c r="H84" s="41"/>
      <c r="I84" s="19"/>
      <c r="J84" s="61">
        <f>Finance!J63</f>
        <v>452830.94</v>
      </c>
      <c r="K84" s="21"/>
      <c r="L84" s="29"/>
      <c r="M84" s="8"/>
      <c r="N84" s="41"/>
      <c r="O84" s="19"/>
      <c r="P84" s="61">
        <f>Admin!J63</f>
        <v>0</v>
      </c>
      <c r="Q84" s="21"/>
      <c r="R84" s="29"/>
      <c r="S84" s="8"/>
      <c r="T84" s="41"/>
      <c r="U84" s="19"/>
      <c r="V84" s="61">
        <f>GIS!J63</f>
        <v>0</v>
      </c>
      <c r="W84" s="21"/>
      <c r="X84" s="29"/>
      <c r="Z84" s="41"/>
      <c r="AA84" s="19"/>
      <c r="AB84" s="61">
        <f>Research!J63</f>
        <v>0</v>
      </c>
      <c r="AC84" s="21"/>
      <c r="AD84" s="29"/>
      <c r="AF84" s="41"/>
      <c r="AG84" s="19"/>
      <c r="AH84" s="61">
        <f>Managmnt!J63</f>
        <v>0</v>
      </c>
      <c r="AI84" s="21"/>
      <c r="AJ84" s="29"/>
      <c r="AL84" s="41"/>
      <c r="AM84" s="19"/>
      <c r="AN84" s="61">
        <f>Board!J63</f>
        <v>0</v>
      </c>
      <c r="AO84" s="21"/>
      <c r="AP84" s="29"/>
      <c r="AR84" s="41"/>
      <c r="AS84" s="19"/>
      <c r="AT84" s="61">
        <f t="shared" si="0"/>
        <v>452830.94</v>
      </c>
      <c r="AU84" s="21"/>
      <c r="AV84" s="29"/>
    </row>
    <row r="85" spans="1:48" ht="16.5">
      <c r="A85" s="9" t="s">
        <v>103</v>
      </c>
      <c r="B85" s="41"/>
      <c r="C85" s="19"/>
      <c r="D85" s="61">
        <v>0</v>
      </c>
      <c r="E85" s="21"/>
      <c r="F85" s="29"/>
      <c r="G85" s="8"/>
      <c r="H85" s="41"/>
      <c r="I85" s="19"/>
      <c r="J85" s="61">
        <f>Finance!J64</f>
        <v>0</v>
      </c>
      <c r="K85" s="21"/>
      <c r="L85" s="29"/>
      <c r="M85" s="8"/>
      <c r="N85" s="41"/>
      <c r="O85" s="19"/>
      <c r="P85" s="61">
        <f>Admin!J64</f>
        <v>0</v>
      </c>
      <c r="Q85" s="21"/>
      <c r="R85" s="29"/>
      <c r="S85" s="8"/>
      <c r="T85" s="41"/>
      <c r="U85" s="19"/>
      <c r="V85" s="61">
        <f>GIS!J64</f>
        <v>0</v>
      </c>
      <c r="W85" s="21"/>
      <c r="X85" s="29"/>
      <c r="Z85" s="41"/>
      <c r="AA85" s="19"/>
      <c r="AB85" s="61">
        <f>Research!J64</f>
        <v>0</v>
      </c>
      <c r="AC85" s="21"/>
      <c r="AD85" s="29"/>
      <c r="AF85" s="41"/>
      <c r="AG85" s="19"/>
      <c r="AH85" s="61">
        <f>Managmnt!J64</f>
        <v>0</v>
      </c>
      <c r="AI85" s="21"/>
      <c r="AJ85" s="29"/>
      <c r="AL85" s="41"/>
      <c r="AM85" s="19"/>
      <c r="AN85" s="61">
        <f>Board!J64</f>
        <v>0</v>
      </c>
      <c r="AO85" s="21"/>
      <c r="AP85" s="29"/>
      <c r="AR85" s="41"/>
      <c r="AS85" s="19"/>
      <c r="AT85" s="61">
        <f t="shared" si="0"/>
        <v>0</v>
      </c>
      <c r="AU85" s="21"/>
      <c r="AV85" s="29"/>
    </row>
    <row r="86" spans="1:48" ht="16.5">
      <c r="A86" s="9" t="s">
        <v>42</v>
      </c>
      <c r="B86" s="41"/>
      <c r="C86" s="19"/>
      <c r="D86" s="61">
        <v>67000</v>
      </c>
      <c r="E86" s="21"/>
      <c r="F86" s="29"/>
      <c r="G86" s="8"/>
      <c r="H86" s="41"/>
      <c r="I86" s="19"/>
      <c r="J86" s="61">
        <f>Finance!J65</f>
        <v>0</v>
      </c>
      <c r="K86" s="21"/>
      <c r="L86" s="29"/>
      <c r="M86" s="8"/>
      <c r="N86" s="41"/>
      <c r="O86" s="19"/>
      <c r="P86" s="61">
        <f>Admin!J65</f>
        <v>33000</v>
      </c>
      <c r="Q86" s="21"/>
      <c r="R86" s="29"/>
      <c r="S86" s="8"/>
      <c r="T86" s="41"/>
      <c r="U86" s="19"/>
      <c r="V86" s="61">
        <f>GIS!J65</f>
        <v>0</v>
      </c>
      <c r="W86" s="21"/>
      <c r="X86" s="29"/>
      <c r="Z86" s="41"/>
      <c r="AA86" s="19"/>
      <c r="AB86" s="61">
        <f>Research!J65</f>
        <v>33000</v>
      </c>
      <c r="AC86" s="21"/>
      <c r="AD86" s="29"/>
      <c r="AF86" s="41"/>
      <c r="AG86" s="19"/>
      <c r="AH86" s="61">
        <f>Managmnt!J65</f>
        <v>1000</v>
      </c>
      <c r="AI86" s="21"/>
      <c r="AJ86" s="29"/>
      <c r="AL86" s="41"/>
      <c r="AM86" s="19"/>
      <c r="AN86" s="61">
        <f>Board!J65</f>
        <v>0</v>
      </c>
      <c r="AO86" s="21"/>
      <c r="AP86" s="29"/>
      <c r="AR86" s="41"/>
      <c r="AS86" s="19"/>
      <c r="AT86" s="61">
        <f t="shared" si="0"/>
        <v>67000</v>
      </c>
      <c r="AU86" s="21"/>
      <c r="AV86" s="29"/>
    </row>
    <row r="87" spans="1:48" ht="16.5">
      <c r="A87" s="9" t="s">
        <v>43</v>
      </c>
      <c r="B87" s="41"/>
      <c r="C87" s="19"/>
      <c r="D87" s="61">
        <v>122448.7</v>
      </c>
      <c r="E87" s="21"/>
      <c r="F87" s="29"/>
      <c r="G87" s="8"/>
      <c r="H87" s="41"/>
      <c r="I87" s="19"/>
      <c r="J87" s="61">
        <f>Finance!J66</f>
        <v>0</v>
      </c>
      <c r="K87" s="21"/>
      <c r="L87" s="29"/>
      <c r="M87" s="8"/>
      <c r="N87" s="41"/>
      <c r="O87" s="19"/>
      <c r="P87" s="61">
        <f>Admin!J66</f>
        <v>122448.7</v>
      </c>
      <c r="Q87" s="21"/>
      <c r="R87" s="29"/>
      <c r="S87" s="8"/>
      <c r="T87" s="41"/>
      <c r="U87" s="19"/>
      <c r="V87" s="61">
        <f>GIS!J66</f>
        <v>0</v>
      </c>
      <c r="W87" s="21"/>
      <c r="X87" s="29"/>
      <c r="Z87" s="41"/>
      <c r="AA87" s="19"/>
      <c r="AB87" s="61">
        <f>Research!J66</f>
        <v>0</v>
      </c>
      <c r="AC87" s="21"/>
      <c r="AD87" s="29"/>
      <c r="AF87" s="41"/>
      <c r="AG87" s="19"/>
      <c r="AH87" s="61">
        <f>Managmnt!J66</f>
        <v>0</v>
      </c>
      <c r="AI87" s="21"/>
      <c r="AJ87" s="29"/>
      <c r="AL87" s="41"/>
      <c r="AM87" s="19"/>
      <c r="AN87" s="61">
        <f>Board!J66</f>
        <v>0</v>
      </c>
      <c r="AO87" s="21"/>
      <c r="AP87" s="29"/>
      <c r="AR87" s="41"/>
      <c r="AS87" s="19"/>
      <c r="AT87" s="61">
        <f t="shared" si="0"/>
        <v>122448.7</v>
      </c>
      <c r="AU87" s="21"/>
      <c r="AV87" s="29"/>
    </row>
    <row r="88" spans="1:48" ht="16.5">
      <c r="A88" s="9" t="s">
        <v>44</v>
      </c>
      <c r="B88" s="41"/>
      <c r="C88" s="19"/>
      <c r="D88" s="61">
        <v>265000</v>
      </c>
      <c r="E88" s="21"/>
      <c r="F88" s="29"/>
      <c r="G88" s="8"/>
      <c r="H88" s="41"/>
      <c r="I88" s="19"/>
      <c r="J88" s="61">
        <f>Finance!J67</f>
        <v>0</v>
      </c>
      <c r="K88" s="21"/>
      <c r="L88" s="29"/>
      <c r="M88" s="8"/>
      <c r="N88" s="41"/>
      <c r="O88" s="19"/>
      <c r="P88" s="61">
        <f>Admin!J67</f>
        <v>265000</v>
      </c>
      <c r="Q88" s="21"/>
      <c r="R88" s="29"/>
      <c r="S88" s="8"/>
      <c r="T88" s="41"/>
      <c r="U88" s="19"/>
      <c r="V88" s="61">
        <f>GIS!J67</f>
        <v>0</v>
      </c>
      <c r="W88" s="21"/>
      <c r="X88" s="29"/>
      <c r="Z88" s="41"/>
      <c r="AA88" s="19"/>
      <c r="AB88" s="61">
        <f>Research!J67</f>
        <v>0</v>
      </c>
      <c r="AC88" s="21"/>
      <c r="AD88" s="29"/>
      <c r="AF88" s="41"/>
      <c r="AG88" s="19"/>
      <c r="AH88" s="61">
        <f>Managmnt!J67</f>
        <v>0</v>
      </c>
      <c r="AI88" s="21"/>
      <c r="AJ88" s="29"/>
      <c r="AL88" s="41"/>
      <c r="AM88" s="19"/>
      <c r="AN88" s="61">
        <f>Board!J67</f>
        <v>0</v>
      </c>
      <c r="AO88" s="21"/>
      <c r="AP88" s="29"/>
      <c r="AR88" s="41"/>
      <c r="AS88" s="19"/>
      <c r="AT88" s="61">
        <f t="shared" si="0"/>
        <v>265000</v>
      </c>
      <c r="AU88" s="21"/>
      <c r="AV88" s="29"/>
    </row>
    <row r="89" spans="1:48" ht="16.5">
      <c r="A89" s="9" t="s">
        <v>45</v>
      </c>
      <c r="B89" s="41"/>
      <c r="C89" s="19"/>
      <c r="D89" s="61">
        <v>330000</v>
      </c>
      <c r="E89" s="21"/>
      <c r="F89" s="29"/>
      <c r="G89" s="8"/>
      <c r="H89" s="41"/>
      <c r="I89" s="19"/>
      <c r="J89" s="61">
        <f>Finance!J68</f>
        <v>0</v>
      </c>
      <c r="K89" s="21"/>
      <c r="L89" s="29"/>
      <c r="M89" s="8"/>
      <c r="N89" s="41"/>
      <c r="O89" s="19"/>
      <c r="P89" s="61">
        <f>Admin!J68</f>
        <v>330000</v>
      </c>
      <c r="Q89" s="21"/>
      <c r="R89" s="29"/>
      <c r="S89" s="8"/>
      <c r="T89" s="41"/>
      <c r="U89" s="19"/>
      <c r="V89" s="61">
        <f>GIS!J68</f>
        <v>0</v>
      </c>
      <c r="W89" s="21"/>
      <c r="X89" s="29"/>
      <c r="Z89" s="41"/>
      <c r="AA89" s="19"/>
      <c r="AB89" s="61">
        <f>Research!J68</f>
        <v>0</v>
      </c>
      <c r="AC89" s="21"/>
      <c r="AD89" s="29"/>
      <c r="AF89" s="41"/>
      <c r="AG89" s="19"/>
      <c r="AH89" s="61">
        <f>Managmnt!J68</f>
        <v>0</v>
      </c>
      <c r="AI89" s="21"/>
      <c r="AJ89" s="29"/>
      <c r="AL89" s="41"/>
      <c r="AM89" s="19"/>
      <c r="AN89" s="61">
        <f>Board!J68</f>
        <v>0</v>
      </c>
      <c r="AO89" s="21"/>
      <c r="AP89" s="29"/>
      <c r="AR89" s="41"/>
      <c r="AS89" s="19"/>
      <c r="AT89" s="61">
        <f t="shared" si="0"/>
        <v>330000</v>
      </c>
      <c r="AU89" s="21"/>
      <c r="AV89" s="29"/>
    </row>
    <row r="90" spans="1:48" ht="16.5">
      <c r="A90" s="9" t="s">
        <v>46</v>
      </c>
      <c r="B90" s="41"/>
      <c r="C90" s="19"/>
      <c r="D90" s="62">
        <v>1522128.07</v>
      </c>
      <c r="E90" s="21"/>
      <c r="F90" s="29"/>
      <c r="G90" s="8"/>
      <c r="H90" s="41"/>
      <c r="I90" s="19"/>
      <c r="J90" s="62">
        <f>Finance!J69</f>
        <v>0</v>
      </c>
      <c r="K90" s="21"/>
      <c r="L90" s="29"/>
      <c r="M90" s="8"/>
      <c r="N90" s="41"/>
      <c r="O90" s="19"/>
      <c r="P90" s="62">
        <f>Admin!J69</f>
        <v>1552128.07</v>
      </c>
      <c r="Q90" s="21"/>
      <c r="R90" s="29"/>
      <c r="S90" s="8"/>
      <c r="T90" s="41"/>
      <c r="U90" s="19"/>
      <c r="V90" s="62">
        <f>GIS!J69</f>
        <v>0</v>
      </c>
      <c r="W90" s="21"/>
      <c r="X90" s="29"/>
      <c r="Z90" s="41"/>
      <c r="AA90" s="19"/>
      <c r="AB90" s="62">
        <f>Research!J69</f>
        <v>0</v>
      </c>
      <c r="AC90" s="21"/>
      <c r="AD90" s="29"/>
      <c r="AF90" s="41"/>
      <c r="AG90" s="19"/>
      <c r="AH90" s="62">
        <f>Managmnt!J69</f>
        <v>0</v>
      </c>
      <c r="AI90" s="21"/>
      <c r="AJ90" s="29"/>
      <c r="AL90" s="41"/>
      <c r="AM90" s="19"/>
      <c r="AN90" s="62">
        <f>Board!J69</f>
        <v>0</v>
      </c>
      <c r="AO90" s="21"/>
      <c r="AP90" s="29"/>
      <c r="AR90" s="41"/>
      <c r="AS90" s="19"/>
      <c r="AT90" s="62">
        <f t="shared" si="0"/>
        <v>1552128.07</v>
      </c>
      <c r="AU90" s="21"/>
      <c r="AV90" s="29"/>
    </row>
    <row r="91" spans="2:48" ht="5.25" customHeight="1">
      <c r="B91" s="39"/>
      <c r="C91" s="19"/>
      <c r="D91" s="8"/>
      <c r="E91" s="21"/>
      <c r="F91" s="29"/>
      <c r="G91" s="8"/>
      <c r="H91" s="39"/>
      <c r="I91" s="19"/>
      <c r="J91" s="8"/>
      <c r="K91" s="21"/>
      <c r="L91" s="29"/>
      <c r="M91" s="8"/>
      <c r="N91" s="39"/>
      <c r="O91" s="19"/>
      <c r="P91" s="8"/>
      <c r="Q91" s="21"/>
      <c r="R91" s="29"/>
      <c r="S91" s="8"/>
      <c r="T91" s="39"/>
      <c r="U91" s="19"/>
      <c r="V91" s="8"/>
      <c r="W91" s="21"/>
      <c r="X91" s="29"/>
      <c r="Z91" s="39"/>
      <c r="AA91" s="19"/>
      <c r="AB91" s="8"/>
      <c r="AC91" s="21"/>
      <c r="AD91" s="29"/>
      <c r="AF91" s="39"/>
      <c r="AG91" s="19"/>
      <c r="AH91" s="8"/>
      <c r="AI91" s="21"/>
      <c r="AJ91" s="29"/>
      <c r="AL91" s="39"/>
      <c r="AM91" s="19"/>
      <c r="AN91" s="8"/>
      <c r="AO91" s="21"/>
      <c r="AP91" s="29"/>
      <c r="AR91" s="39"/>
      <c r="AS91" s="19"/>
      <c r="AT91" s="8"/>
      <c r="AU91" s="21"/>
      <c r="AV91" s="29"/>
    </row>
    <row r="92" spans="1:48" s="3" customFormat="1" ht="16.5">
      <c r="A92" s="3" t="s">
        <v>47</v>
      </c>
      <c r="B92" s="40"/>
      <c r="C92" s="22"/>
      <c r="D92" s="11">
        <f>SUM(D93:D94)</f>
        <v>6809031.9</v>
      </c>
      <c r="E92" s="20"/>
      <c r="F92" s="30"/>
      <c r="G92" s="11"/>
      <c r="H92" s="40"/>
      <c r="I92" s="22"/>
      <c r="J92" s="11">
        <f>SUM(J93:J94)</f>
        <v>1059099.8</v>
      </c>
      <c r="K92" s="20"/>
      <c r="L92" s="30"/>
      <c r="M92" s="11"/>
      <c r="N92" s="40"/>
      <c r="O92" s="22"/>
      <c r="P92" s="11">
        <f>SUM(P93:P94)</f>
        <v>996149</v>
      </c>
      <c r="Q92" s="20"/>
      <c r="R92" s="30"/>
      <c r="S92" s="11"/>
      <c r="T92" s="40"/>
      <c r="U92" s="22"/>
      <c r="V92" s="11">
        <f>SUM(V93:V94)</f>
        <v>2845387.6</v>
      </c>
      <c r="W92" s="20"/>
      <c r="X92" s="30"/>
      <c r="Z92" s="40"/>
      <c r="AA92" s="22"/>
      <c r="AB92" s="11">
        <f>SUM(AB93:AB94)</f>
        <v>1103466.1</v>
      </c>
      <c r="AC92" s="20"/>
      <c r="AD92" s="30"/>
      <c r="AF92" s="40"/>
      <c r="AG92" s="22"/>
      <c r="AH92" s="11">
        <f>SUM(AH93:AH94)</f>
        <v>804929.4</v>
      </c>
      <c r="AI92" s="20"/>
      <c r="AJ92" s="30"/>
      <c r="AL92" s="40"/>
      <c r="AM92" s="22"/>
      <c r="AN92" s="11">
        <f>SUM(AN93:AN94)</f>
        <v>0</v>
      </c>
      <c r="AO92" s="20"/>
      <c r="AP92" s="30"/>
      <c r="AR92" s="40"/>
      <c r="AS92" s="22"/>
      <c r="AT92" s="11">
        <f>SUM(AT93:AT94)</f>
        <v>6809031.9</v>
      </c>
      <c r="AU92" s="20"/>
      <c r="AV92" s="30"/>
    </row>
    <row r="93" spans="1:48" ht="16.5">
      <c r="A93" s="9" t="s">
        <v>48</v>
      </c>
      <c r="B93" s="41"/>
      <c r="C93" s="19"/>
      <c r="D93" s="60">
        <v>6776031.9</v>
      </c>
      <c r="E93" s="21"/>
      <c r="F93" s="29"/>
      <c r="G93" s="8"/>
      <c r="H93" s="41"/>
      <c r="I93" s="19"/>
      <c r="J93" s="60">
        <f>Finance!J72</f>
        <v>1059099.8</v>
      </c>
      <c r="K93" s="21"/>
      <c r="L93" s="29"/>
      <c r="M93" s="8"/>
      <c r="N93" s="41"/>
      <c r="O93" s="19"/>
      <c r="P93" s="60">
        <f>Admin!J72</f>
        <v>963149</v>
      </c>
      <c r="Q93" s="21"/>
      <c r="R93" s="29"/>
      <c r="S93" s="8"/>
      <c r="T93" s="41"/>
      <c r="U93" s="19"/>
      <c r="V93" s="60">
        <f>GIS!J72</f>
        <v>2845387.6</v>
      </c>
      <c r="W93" s="21"/>
      <c r="X93" s="29"/>
      <c r="Z93" s="41"/>
      <c r="AA93" s="19"/>
      <c r="AB93" s="60">
        <f>Research!J72</f>
        <v>1103466.1</v>
      </c>
      <c r="AC93" s="21"/>
      <c r="AD93" s="29"/>
      <c r="AF93" s="41"/>
      <c r="AG93" s="19"/>
      <c r="AH93" s="60">
        <f>Managmnt!J72</f>
        <v>804929.4</v>
      </c>
      <c r="AI93" s="21"/>
      <c r="AJ93" s="29"/>
      <c r="AL93" s="41"/>
      <c r="AM93" s="19"/>
      <c r="AN93" s="60">
        <f>Board!J72</f>
        <v>0</v>
      </c>
      <c r="AO93" s="21"/>
      <c r="AP93" s="29"/>
      <c r="AR93" s="41"/>
      <c r="AS93" s="19"/>
      <c r="AT93" s="60">
        <f>J93+P93+V93+AB93+AH93+AN93</f>
        <v>6776031.9</v>
      </c>
      <c r="AU93" s="21"/>
      <c r="AV93" s="29"/>
    </row>
    <row r="94" spans="1:48" ht="16.5">
      <c r="A94" s="9" t="s">
        <v>49</v>
      </c>
      <c r="B94" s="41"/>
      <c r="C94" s="19"/>
      <c r="D94" s="62">
        <v>33000</v>
      </c>
      <c r="E94" s="21"/>
      <c r="F94" s="29"/>
      <c r="G94" s="8"/>
      <c r="H94" s="41"/>
      <c r="I94" s="19"/>
      <c r="J94" s="62">
        <f>Finance!J73</f>
        <v>0</v>
      </c>
      <c r="K94" s="21"/>
      <c r="L94" s="29"/>
      <c r="M94" s="8"/>
      <c r="N94" s="41"/>
      <c r="O94" s="19"/>
      <c r="P94" s="62">
        <f>Admin!J73</f>
        <v>33000</v>
      </c>
      <c r="Q94" s="21"/>
      <c r="R94" s="29"/>
      <c r="S94" s="8"/>
      <c r="T94" s="41"/>
      <c r="U94" s="19"/>
      <c r="V94" s="62">
        <f>GIS!J73</f>
        <v>0</v>
      </c>
      <c r="W94" s="21"/>
      <c r="X94" s="29"/>
      <c r="Z94" s="41"/>
      <c r="AA94" s="19"/>
      <c r="AB94" s="62">
        <f>Research!J73</f>
        <v>0</v>
      </c>
      <c r="AC94" s="21"/>
      <c r="AD94" s="29"/>
      <c r="AF94" s="41"/>
      <c r="AG94" s="19"/>
      <c r="AH94" s="62">
        <f>Managmnt!J73</f>
        <v>0</v>
      </c>
      <c r="AI94" s="21"/>
      <c r="AJ94" s="29"/>
      <c r="AL94" s="41"/>
      <c r="AM94" s="19"/>
      <c r="AN94" s="62">
        <f>Board!J73</f>
        <v>0</v>
      </c>
      <c r="AO94" s="21"/>
      <c r="AP94" s="29"/>
      <c r="AR94" s="41"/>
      <c r="AS94" s="19"/>
      <c r="AT94" s="62">
        <f>J94+P94+V94+AB94+AH94+AN94</f>
        <v>33000</v>
      </c>
      <c r="AU94" s="21"/>
      <c r="AV94" s="29"/>
    </row>
    <row r="95" spans="2:48" ht="5.25" customHeight="1">
      <c r="B95" s="39"/>
      <c r="C95" s="19"/>
      <c r="D95" s="8"/>
      <c r="E95" s="21"/>
      <c r="F95" s="29"/>
      <c r="G95" s="8"/>
      <c r="H95" s="39"/>
      <c r="I95" s="19"/>
      <c r="J95" s="8"/>
      <c r="K95" s="21"/>
      <c r="L95" s="29"/>
      <c r="M95" s="8"/>
      <c r="N95" s="39"/>
      <c r="O95" s="19"/>
      <c r="P95" s="8"/>
      <c r="Q95" s="21"/>
      <c r="R95" s="29"/>
      <c r="S95" s="8"/>
      <c r="T95" s="39"/>
      <c r="U95" s="19"/>
      <c r="V95" s="8"/>
      <c r="W95" s="21"/>
      <c r="X95" s="29"/>
      <c r="Z95" s="39"/>
      <c r="AA95" s="19"/>
      <c r="AB95" s="8"/>
      <c r="AC95" s="21"/>
      <c r="AD95" s="29"/>
      <c r="AF95" s="39"/>
      <c r="AG95" s="19"/>
      <c r="AH95" s="8"/>
      <c r="AI95" s="21"/>
      <c r="AJ95" s="29"/>
      <c r="AL95" s="39"/>
      <c r="AM95" s="19"/>
      <c r="AN95" s="8"/>
      <c r="AO95" s="21"/>
      <c r="AP95" s="29"/>
      <c r="AR95" s="39"/>
      <c r="AS95" s="19"/>
      <c r="AT95" s="8"/>
      <c r="AU95" s="21"/>
      <c r="AV95" s="29"/>
    </row>
    <row r="96" spans="1:48" s="3" customFormat="1" ht="16.5">
      <c r="A96" s="3" t="s">
        <v>50</v>
      </c>
      <c r="B96" s="40"/>
      <c r="C96" s="22"/>
      <c r="D96" s="11">
        <f>SUM(D97:D102)</f>
        <v>426000</v>
      </c>
      <c r="E96" s="20"/>
      <c r="F96" s="30"/>
      <c r="G96" s="11"/>
      <c r="H96" s="40"/>
      <c r="I96" s="22"/>
      <c r="J96" s="11">
        <f>SUM(J97:J102)</f>
        <v>64840</v>
      </c>
      <c r="K96" s="20"/>
      <c r="L96" s="30"/>
      <c r="M96" s="11"/>
      <c r="N96" s="40"/>
      <c r="O96" s="22"/>
      <c r="P96" s="11">
        <f>SUM(P97:P102)</f>
        <v>90400</v>
      </c>
      <c r="Q96" s="20"/>
      <c r="R96" s="30"/>
      <c r="S96" s="11"/>
      <c r="T96" s="40"/>
      <c r="U96" s="22"/>
      <c r="V96" s="11">
        <f>SUM(V97:V102)</f>
        <v>98300</v>
      </c>
      <c r="W96" s="20"/>
      <c r="X96" s="30"/>
      <c r="Z96" s="40"/>
      <c r="AA96" s="22"/>
      <c r="AB96" s="11">
        <f>SUM(AB97:AB102)</f>
        <v>74500</v>
      </c>
      <c r="AC96" s="20"/>
      <c r="AD96" s="30"/>
      <c r="AF96" s="40"/>
      <c r="AG96" s="22"/>
      <c r="AH96" s="11">
        <f>SUM(AH97:AH102)</f>
        <v>97960</v>
      </c>
      <c r="AI96" s="20"/>
      <c r="AJ96" s="30"/>
      <c r="AL96" s="40"/>
      <c r="AM96" s="22"/>
      <c r="AN96" s="11">
        <f>SUM(AN97:AN102)</f>
        <v>0</v>
      </c>
      <c r="AO96" s="20"/>
      <c r="AP96" s="30"/>
      <c r="AR96" s="40"/>
      <c r="AS96" s="22"/>
      <c r="AT96" s="11">
        <f>SUM(AT97:AT102)</f>
        <v>426000</v>
      </c>
      <c r="AU96" s="20"/>
      <c r="AV96" s="30"/>
    </row>
    <row r="97" spans="1:48" ht="16.5">
      <c r="A97" s="9" t="s">
        <v>51</v>
      </c>
      <c r="B97" s="41"/>
      <c r="C97" s="19"/>
      <c r="D97" s="60">
        <v>168400</v>
      </c>
      <c r="E97" s="21"/>
      <c r="F97" s="29"/>
      <c r="G97" s="8"/>
      <c r="H97" s="41"/>
      <c r="I97" s="19"/>
      <c r="J97" s="60">
        <f>Finance!J76</f>
        <v>14400</v>
      </c>
      <c r="K97" s="21"/>
      <c r="L97" s="29"/>
      <c r="M97" s="8"/>
      <c r="N97" s="41"/>
      <c r="O97" s="19"/>
      <c r="P97" s="60">
        <f>Admin!J76</f>
        <v>22000</v>
      </c>
      <c r="Q97" s="21"/>
      <c r="R97" s="29"/>
      <c r="S97" s="8"/>
      <c r="T97" s="41"/>
      <c r="U97" s="19"/>
      <c r="V97" s="60">
        <f>GIS!J76</f>
        <v>44000</v>
      </c>
      <c r="W97" s="21"/>
      <c r="X97" s="29"/>
      <c r="Z97" s="41"/>
      <c r="AA97" s="19"/>
      <c r="AB97" s="60">
        <f>Research!J76</f>
        <v>33000</v>
      </c>
      <c r="AC97" s="21"/>
      <c r="AD97" s="29"/>
      <c r="AF97" s="41"/>
      <c r="AG97" s="19"/>
      <c r="AH97" s="60">
        <f>Managmnt!J76</f>
        <v>55000</v>
      </c>
      <c r="AI97" s="21"/>
      <c r="AJ97" s="29"/>
      <c r="AL97" s="41"/>
      <c r="AM97" s="19"/>
      <c r="AN97" s="60">
        <f>Board!J76</f>
        <v>0</v>
      </c>
      <c r="AO97" s="21"/>
      <c r="AP97" s="29"/>
      <c r="AR97" s="41"/>
      <c r="AS97" s="19"/>
      <c r="AT97" s="60">
        <f aca="true" t="shared" si="1" ref="AT97:AT102">J97+P97+V97+AB97+AH97+AN97</f>
        <v>168400</v>
      </c>
      <c r="AU97" s="21"/>
      <c r="AV97" s="29"/>
    </row>
    <row r="98" spans="1:48" ht="16.5">
      <c r="A98" s="9" t="s">
        <v>52</v>
      </c>
      <c r="B98" s="41"/>
      <c r="C98" s="19"/>
      <c r="D98" s="61">
        <v>46000</v>
      </c>
      <c r="E98" s="21"/>
      <c r="F98" s="29"/>
      <c r="G98" s="8"/>
      <c r="H98" s="41"/>
      <c r="I98" s="19"/>
      <c r="J98" s="61">
        <f>Finance!J77</f>
        <v>8640</v>
      </c>
      <c r="K98" s="21"/>
      <c r="L98" s="29"/>
      <c r="M98" s="8"/>
      <c r="N98" s="41"/>
      <c r="O98" s="19"/>
      <c r="P98" s="61">
        <f>Admin!J77</f>
        <v>9200</v>
      </c>
      <c r="Q98" s="21"/>
      <c r="R98" s="29"/>
      <c r="S98" s="8"/>
      <c r="T98" s="41"/>
      <c r="U98" s="19"/>
      <c r="V98" s="61">
        <f>GIS!J77</f>
        <v>8800</v>
      </c>
      <c r="W98" s="21"/>
      <c r="X98" s="29"/>
      <c r="Z98" s="41"/>
      <c r="AA98" s="19"/>
      <c r="AB98" s="61">
        <f>Research!J77</f>
        <v>8800</v>
      </c>
      <c r="AC98" s="21"/>
      <c r="AD98" s="29"/>
      <c r="AF98" s="41"/>
      <c r="AG98" s="19"/>
      <c r="AH98" s="61">
        <f>Managmnt!J77</f>
        <v>10560</v>
      </c>
      <c r="AI98" s="21"/>
      <c r="AJ98" s="29"/>
      <c r="AL98" s="41"/>
      <c r="AM98" s="19"/>
      <c r="AN98" s="61">
        <f>Board!J77</f>
        <v>0</v>
      </c>
      <c r="AO98" s="21"/>
      <c r="AP98" s="29"/>
      <c r="AR98" s="41"/>
      <c r="AS98" s="19"/>
      <c r="AT98" s="61">
        <f t="shared" si="1"/>
        <v>46000</v>
      </c>
      <c r="AU98" s="21"/>
      <c r="AV98" s="29"/>
    </row>
    <row r="99" spans="1:48" ht="16.5">
      <c r="A99" s="9" t="s">
        <v>53</v>
      </c>
      <c r="B99" s="41"/>
      <c r="C99" s="19"/>
      <c r="D99" s="61">
        <v>13600</v>
      </c>
      <c r="E99" s="21"/>
      <c r="F99" s="29"/>
      <c r="G99" s="8"/>
      <c r="H99" s="41"/>
      <c r="I99" s="19"/>
      <c r="J99" s="61">
        <f>Finance!J78</f>
        <v>1800</v>
      </c>
      <c r="K99" s="21"/>
      <c r="L99" s="29"/>
      <c r="M99" s="8"/>
      <c r="N99" s="41"/>
      <c r="O99" s="19"/>
      <c r="P99" s="61">
        <f>Admin!J78</f>
        <v>1200</v>
      </c>
      <c r="Q99" s="21"/>
      <c r="R99" s="29"/>
      <c r="S99" s="8"/>
      <c r="T99" s="41"/>
      <c r="U99" s="19"/>
      <c r="V99" s="61">
        <f>GIS!J78</f>
        <v>5500</v>
      </c>
      <c r="W99" s="21"/>
      <c r="X99" s="29"/>
      <c r="Z99" s="41"/>
      <c r="AA99" s="19"/>
      <c r="AB99" s="61">
        <f>Research!J78</f>
        <v>2700</v>
      </c>
      <c r="AC99" s="21"/>
      <c r="AD99" s="29"/>
      <c r="AF99" s="41"/>
      <c r="AG99" s="19"/>
      <c r="AH99" s="61">
        <f>Managmnt!J78</f>
        <v>2400</v>
      </c>
      <c r="AI99" s="21"/>
      <c r="AJ99" s="29"/>
      <c r="AL99" s="41"/>
      <c r="AM99" s="19"/>
      <c r="AN99" s="61">
        <f>Board!J78</f>
        <v>0</v>
      </c>
      <c r="AO99" s="21"/>
      <c r="AP99" s="29"/>
      <c r="AR99" s="41"/>
      <c r="AS99" s="19"/>
      <c r="AT99" s="61">
        <f t="shared" si="1"/>
        <v>13600</v>
      </c>
      <c r="AU99" s="21"/>
      <c r="AV99" s="29"/>
    </row>
    <row r="100" spans="1:48" ht="16.5">
      <c r="A100" s="9" t="s">
        <v>54</v>
      </c>
      <c r="B100" s="41"/>
      <c r="C100" s="19"/>
      <c r="D100" s="61">
        <v>198000</v>
      </c>
      <c r="E100" s="21"/>
      <c r="F100" s="29"/>
      <c r="G100" s="8"/>
      <c r="H100" s="41"/>
      <c r="I100" s="19"/>
      <c r="J100" s="61">
        <f>Finance!J79</f>
        <v>40000</v>
      </c>
      <c r="K100" s="21"/>
      <c r="L100" s="29"/>
      <c r="M100" s="8"/>
      <c r="N100" s="41"/>
      <c r="O100" s="19"/>
      <c r="P100" s="61">
        <f>Admin!J79</f>
        <v>58000</v>
      </c>
      <c r="Q100" s="21"/>
      <c r="R100" s="29"/>
      <c r="S100" s="8"/>
      <c r="T100" s="41"/>
      <c r="U100" s="19"/>
      <c r="V100" s="61">
        <f>GIS!J79</f>
        <v>40000</v>
      </c>
      <c r="W100" s="21"/>
      <c r="X100" s="29"/>
      <c r="Z100" s="41"/>
      <c r="AA100" s="19"/>
      <c r="AB100" s="61">
        <f>Research!J79</f>
        <v>30000</v>
      </c>
      <c r="AC100" s="21"/>
      <c r="AD100" s="29"/>
      <c r="AF100" s="41"/>
      <c r="AG100" s="19"/>
      <c r="AH100" s="61">
        <f>Managmnt!J79</f>
        <v>30000</v>
      </c>
      <c r="AI100" s="21"/>
      <c r="AJ100" s="29"/>
      <c r="AL100" s="41"/>
      <c r="AM100" s="19"/>
      <c r="AN100" s="61">
        <f>Board!J79</f>
        <v>0</v>
      </c>
      <c r="AO100" s="21"/>
      <c r="AP100" s="29"/>
      <c r="AR100" s="41"/>
      <c r="AS100" s="19"/>
      <c r="AT100" s="61">
        <f t="shared" si="1"/>
        <v>198000</v>
      </c>
      <c r="AU100" s="21"/>
      <c r="AV100" s="29"/>
    </row>
    <row r="101" spans="1:48" ht="16.5">
      <c r="A101" s="9" t="s">
        <v>55</v>
      </c>
      <c r="B101" s="41"/>
      <c r="C101" s="19"/>
      <c r="D101" s="61">
        <v>0</v>
      </c>
      <c r="E101" s="21"/>
      <c r="F101" s="29"/>
      <c r="G101" s="8"/>
      <c r="H101" s="41"/>
      <c r="I101" s="19"/>
      <c r="J101" s="61">
        <f>Finance!J80</f>
        <v>0</v>
      </c>
      <c r="K101" s="21"/>
      <c r="L101" s="29"/>
      <c r="M101" s="8"/>
      <c r="N101" s="41"/>
      <c r="O101" s="19"/>
      <c r="P101" s="61">
        <f>Admin!J80</f>
        <v>0</v>
      </c>
      <c r="Q101" s="21"/>
      <c r="R101" s="29"/>
      <c r="S101" s="8"/>
      <c r="T101" s="41"/>
      <c r="U101" s="19"/>
      <c r="V101" s="61">
        <f>GIS!J80</f>
        <v>0</v>
      </c>
      <c r="W101" s="21"/>
      <c r="X101" s="29"/>
      <c r="Z101" s="41"/>
      <c r="AA101" s="19"/>
      <c r="AB101" s="61">
        <f>Research!J80</f>
        <v>0</v>
      </c>
      <c r="AC101" s="21"/>
      <c r="AD101" s="29"/>
      <c r="AF101" s="41"/>
      <c r="AG101" s="19"/>
      <c r="AH101" s="61">
        <f>Managmnt!J80</f>
        <v>0</v>
      </c>
      <c r="AI101" s="21"/>
      <c r="AJ101" s="29"/>
      <c r="AL101" s="41"/>
      <c r="AM101" s="19"/>
      <c r="AN101" s="61">
        <f>Board!J80</f>
        <v>0</v>
      </c>
      <c r="AO101" s="21"/>
      <c r="AP101" s="29"/>
      <c r="AR101" s="41"/>
      <c r="AS101" s="19"/>
      <c r="AT101" s="61">
        <f t="shared" si="1"/>
        <v>0</v>
      </c>
      <c r="AU101" s="21"/>
      <c r="AV101" s="29"/>
    </row>
    <row r="102" spans="1:48" ht="16.5">
      <c r="A102" s="9" t="s">
        <v>56</v>
      </c>
      <c r="B102" s="41"/>
      <c r="C102" s="19"/>
      <c r="D102" s="62">
        <v>0</v>
      </c>
      <c r="E102" s="21"/>
      <c r="F102" s="29"/>
      <c r="G102" s="8"/>
      <c r="H102" s="41"/>
      <c r="I102" s="19"/>
      <c r="J102" s="62">
        <f>Finance!J81</f>
        <v>0</v>
      </c>
      <c r="K102" s="21"/>
      <c r="L102" s="29"/>
      <c r="M102" s="8"/>
      <c r="N102" s="41"/>
      <c r="O102" s="19"/>
      <c r="P102" s="62">
        <f>Admin!J81</f>
        <v>0</v>
      </c>
      <c r="Q102" s="21"/>
      <c r="R102" s="29"/>
      <c r="S102" s="8"/>
      <c r="T102" s="41"/>
      <c r="U102" s="19"/>
      <c r="V102" s="62">
        <f>GIS!J81</f>
        <v>0</v>
      </c>
      <c r="W102" s="21"/>
      <c r="X102" s="29"/>
      <c r="Z102" s="41"/>
      <c r="AA102" s="19"/>
      <c r="AB102" s="62">
        <f>Research!J81</f>
        <v>0</v>
      </c>
      <c r="AC102" s="21"/>
      <c r="AD102" s="29"/>
      <c r="AF102" s="41"/>
      <c r="AG102" s="19"/>
      <c r="AH102" s="62">
        <f>Managmnt!J81</f>
        <v>0</v>
      </c>
      <c r="AI102" s="21"/>
      <c r="AJ102" s="29"/>
      <c r="AL102" s="41"/>
      <c r="AM102" s="19"/>
      <c r="AN102" s="62">
        <f>Board!J81</f>
        <v>0</v>
      </c>
      <c r="AO102" s="21"/>
      <c r="AP102" s="29"/>
      <c r="AR102" s="41"/>
      <c r="AS102" s="19"/>
      <c r="AT102" s="62">
        <f t="shared" si="1"/>
        <v>0</v>
      </c>
      <c r="AU102" s="21"/>
      <c r="AV102" s="29"/>
    </row>
    <row r="103" spans="2:48" ht="4.5" customHeight="1">
      <c r="B103" s="39"/>
      <c r="C103" s="19"/>
      <c r="D103" s="8"/>
      <c r="E103" s="21"/>
      <c r="F103" s="29"/>
      <c r="G103" s="8"/>
      <c r="H103" s="39"/>
      <c r="I103" s="19"/>
      <c r="J103" s="8"/>
      <c r="K103" s="21"/>
      <c r="L103" s="29"/>
      <c r="M103" s="8"/>
      <c r="N103" s="39"/>
      <c r="O103" s="19"/>
      <c r="P103" s="8"/>
      <c r="Q103" s="21"/>
      <c r="R103" s="29"/>
      <c r="S103" s="8"/>
      <c r="T103" s="39"/>
      <c r="U103" s="19"/>
      <c r="V103" s="8"/>
      <c r="W103" s="21"/>
      <c r="X103" s="29"/>
      <c r="Z103" s="39"/>
      <c r="AA103" s="19"/>
      <c r="AB103" s="8"/>
      <c r="AC103" s="21"/>
      <c r="AD103" s="29"/>
      <c r="AF103" s="39"/>
      <c r="AG103" s="19"/>
      <c r="AH103" s="8"/>
      <c r="AI103" s="21"/>
      <c r="AJ103" s="29"/>
      <c r="AL103" s="39"/>
      <c r="AM103" s="19"/>
      <c r="AN103" s="8"/>
      <c r="AO103" s="21"/>
      <c r="AP103" s="29"/>
      <c r="AR103" s="39"/>
      <c r="AS103" s="19"/>
      <c r="AT103" s="8"/>
      <c r="AU103" s="21"/>
      <c r="AV103" s="29"/>
    </row>
    <row r="104" spans="1:48" s="3" customFormat="1" ht="16.5">
      <c r="A104" s="3" t="s">
        <v>57</v>
      </c>
      <c r="B104" s="40"/>
      <c r="C104" s="22"/>
      <c r="D104" s="11">
        <f>SUM(D105:D106)</f>
        <v>272000</v>
      </c>
      <c r="E104" s="20"/>
      <c r="F104" s="30"/>
      <c r="G104" s="11"/>
      <c r="H104" s="40"/>
      <c r="I104" s="22"/>
      <c r="J104" s="11">
        <f>SUM(J105:J106)</f>
        <v>45000</v>
      </c>
      <c r="K104" s="20"/>
      <c r="L104" s="30"/>
      <c r="M104" s="11"/>
      <c r="N104" s="40"/>
      <c r="O104" s="22"/>
      <c r="P104" s="11">
        <f>SUM(P105:P106)</f>
        <v>56000</v>
      </c>
      <c r="Q104" s="20"/>
      <c r="R104" s="30"/>
      <c r="S104" s="11"/>
      <c r="T104" s="40"/>
      <c r="U104" s="22"/>
      <c r="V104" s="11">
        <f>SUM(V105:V106)</f>
        <v>134000</v>
      </c>
      <c r="W104" s="20"/>
      <c r="X104" s="30"/>
      <c r="Z104" s="40"/>
      <c r="AA104" s="22"/>
      <c r="AB104" s="11">
        <f>SUM(AB105:AB106)</f>
        <v>36000</v>
      </c>
      <c r="AC104" s="20"/>
      <c r="AD104" s="30"/>
      <c r="AF104" s="40"/>
      <c r="AG104" s="22"/>
      <c r="AH104" s="11">
        <f>SUM(AH105:AH106)</f>
        <v>1000</v>
      </c>
      <c r="AI104" s="20"/>
      <c r="AJ104" s="30"/>
      <c r="AL104" s="40"/>
      <c r="AM104" s="22"/>
      <c r="AN104" s="11">
        <f>SUM(AN105:AN106)</f>
        <v>0</v>
      </c>
      <c r="AO104" s="20"/>
      <c r="AP104" s="30"/>
      <c r="AR104" s="40"/>
      <c r="AS104" s="22"/>
      <c r="AT104" s="11">
        <f>SUM(AT105:AT106)</f>
        <v>272000</v>
      </c>
      <c r="AU104" s="20"/>
      <c r="AV104" s="30"/>
    </row>
    <row r="105" spans="1:48" ht="16.5">
      <c r="A105" s="9" t="s">
        <v>58</v>
      </c>
      <c r="B105" s="41"/>
      <c r="C105" s="19"/>
      <c r="D105" s="60">
        <v>264000</v>
      </c>
      <c r="E105" s="21"/>
      <c r="F105" s="29"/>
      <c r="G105" s="8"/>
      <c r="H105" s="41"/>
      <c r="I105" s="19"/>
      <c r="J105" s="60">
        <f>Finance!J84</f>
        <v>44000</v>
      </c>
      <c r="K105" s="21"/>
      <c r="L105" s="29"/>
      <c r="M105" s="8"/>
      <c r="N105" s="41"/>
      <c r="O105" s="19"/>
      <c r="P105" s="60">
        <f>Admin!J84</f>
        <v>55000</v>
      </c>
      <c r="Q105" s="21"/>
      <c r="R105" s="29"/>
      <c r="S105" s="8"/>
      <c r="T105" s="41"/>
      <c r="U105" s="19"/>
      <c r="V105" s="60">
        <f>GIS!J84</f>
        <v>132000</v>
      </c>
      <c r="W105" s="21"/>
      <c r="X105" s="29"/>
      <c r="Z105" s="41"/>
      <c r="AA105" s="19"/>
      <c r="AB105" s="60">
        <f>Research!J84</f>
        <v>33000</v>
      </c>
      <c r="AC105" s="21"/>
      <c r="AD105" s="29"/>
      <c r="AF105" s="41"/>
      <c r="AG105" s="19"/>
      <c r="AH105" s="60">
        <f>Managmnt!J84</f>
        <v>0</v>
      </c>
      <c r="AI105" s="21"/>
      <c r="AJ105" s="29"/>
      <c r="AL105" s="41"/>
      <c r="AM105" s="19"/>
      <c r="AN105" s="60">
        <f>Board!J84</f>
        <v>0</v>
      </c>
      <c r="AO105" s="21"/>
      <c r="AP105" s="29"/>
      <c r="AR105" s="41"/>
      <c r="AS105" s="19"/>
      <c r="AT105" s="60">
        <f>J105+P105+V105+AB105+AH105+AN105</f>
        <v>264000</v>
      </c>
      <c r="AU105" s="21"/>
      <c r="AV105" s="29"/>
    </row>
    <row r="106" spans="1:48" ht="16.5">
      <c r="A106" s="9" t="s">
        <v>59</v>
      </c>
      <c r="B106" s="41"/>
      <c r="C106" s="19"/>
      <c r="D106" s="62">
        <v>8000</v>
      </c>
      <c r="E106" s="21"/>
      <c r="F106" s="29"/>
      <c r="G106" s="8"/>
      <c r="H106" s="41"/>
      <c r="I106" s="19"/>
      <c r="J106" s="62">
        <f>Finance!J85</f>
        <v>1000</v>
      </c>
      <c r="K106" s="21"/>
      <c r="L106" s="29"/>
      <c r="M106" s="8"/>
      <c r="N106" s="41"/>
      <c r="O106" s="19"/>
      <c r="P106" s="62">
        <f>Admin!J85</f>
        <v>1000</v>
      </c>
      <c r="Q106" s="21"/>
      <c r="R106" s="29"/>
      <c r="S106" s="8"/>
      <c r="T106" s="41"/>
      <c r="U106" s="19"/>
      <c r="V106" s="62">
        <f>GIS!J85</f>
        <v>2000</v>
      </c>
      <c r="W106" s="21"/>
      <c r="X106" s="29"/>
      <c r="Z106" s="41"/>
      <c r="AA106" s="19"/>
      <c r="AB106" s="62">
        <f>Research!J85</f>
        <v>3000</v>
      </c>
      <c r="AC106" s="21"/>
      <c r="AD106" s="29"/>
      <c r="AF106" s="41"/>
      <c r="AG106" s="19"/>
      <c r="AH106" s="62">
        <f>Managmnt!J85</f>
        <v>1000</v>
      </c>
      <c r="AI106" s="21"/>
      <c r="AJ106" s="29"/>
      <c r="AL106" s="41"/>
      <c r="AM106" s="19"/>
      <c r="AN106" s="62">
        <f>Board!J85</f>
        <v>0</v>
      </c>
      <c r="AO106" s="21"/>
      <c r="AP106" s="29"/>
      <c r="AR106" s="41"/>
      <c r="AS106" s="19"/>
      <c r="AT106" s="62">
        <f>J106+P106+V106+AB106+AH106+AN106</f>
        <v>8000</v>
      </c>
      <c r="AU106" s="21"/>
      <c r="AV106" s="29"/>
    </row>
    <row r="107" spans="2:48" ht="4.5" customHeight="1">
      <c r="B107" s="39"/>
      <c r="C107" s="19"/>
      <c r="D107" s="8"/>
      <c r="E107" s="21"/>
      <c r="F107" s="29"/>
      <c r="G107" s="8"/>
      <c r="H107" s="39"/>
      <c r="I107" s="19"/>
      <c r="J107" s="8"/>
      <c r="K107" s="21"/>
      <c r="L107" s="29"/>
      <c r="M107" s="8"/>
      <c r="N107" s="39"/>
      <c r="O107" s="19"/>
      <c r="P107" s="8"/>
      <c r="Q107" s="21"/>
      <c r="R107" s="29"/>
      <c r="S107" s="8"/>
      <c r="T107" s="39"/>
      <c r="U107" s="19"/>
      <c r="V107" s="8"/>
      <c r="W107" s="21"/>
      <c r="X107" s="29"/>
      <c r="Z107" s="39"/>
      <c r="AA107" s="19"/>
      <c r="AB107" s="8"/>
      <c r="AC107" s="21"/>
      <c r="AD107" s="29"/>
      <c r="AF107" s="39"/>
      <c r="AG107" s="19"/>
      <c r="AH107" s="8"/>
      <c r="AI107" s="21"/>
      <c r="AJ107" s="29"/>
      <c r="AL107" s="39"/>
      <c r="AM107" s="19"/>
      <c r="AN107" s="8"/>
      <c r="AO107" s="21"/>
      <c r="AP107" s="29"/>
      <c r="AR107" s="39"/>
      <c r="AS107" s="19"/>
      <c r="AT107" s="8"/>
      <c r="AU107" s="21"/>
      <c r="AV107" s="29"/>
    </row>
    <row r="108" spans="1:48" s="3" customFormat="1" ht="16.5">
      <c r="A108" s="3" t="s">
        <v>60</v>
      </c>
      <c r="B108" s="40"/>
      <c r="C108" s="22"/>
      <c r="D108" s="11">
        <f>SUM(D109:D110)</f>
        <v>73920</v>
      </c>
      <c r="E108" s="20"/>
      <c r="F108" s="30"/>
      <c r="G108" s="11"/>
      <c r="H108" s="40"/>
      <c r="I108" s="22"/>
      <c r="J108" s="11">
        <f>SUM(J109:J110)</f>
        <v>73920</v>
      </c>
      <c r="K108" s="20"/>
      <c r="L108" s="30"/>
      <c r="M108" s="11"/>
      <c r="N108" s="40"/>
      <c r="O108" s="22"/>
      <c r="P108" s="11">
        <v>0</v>
      </c>
      <c r="Q108" s="20"/>
      <c r="R108" s="30"/>
      <c r="S108" s="11"/>
      <c r="T108" s="40"/>
      <c r="U108" s="22"/>
      <c r="V108" s="11">
        <v>0</v>
      </c>
      <c r="W108" s="20"/>
      <c r="X108" s="30"/>
      <c r="Z108" s="40"/>
      <c r="AA108" s="22"/>
      <c r="AB108" s="11">
        <v>0</v>
      </c>
      <c r="AC108" s="20"/>
      <c r="AD108" s="30"/>
      <c r="AF108" s="40"/>
      <c r="AG108" s="22"/>
      <c r="AH108" s="11">
        <v>0</v>
      </c>
      <c r="AI108" s="20"/>
      <c r="AJ108" s="30"/>
      <c r="AL108" s="40"/>
      <c r="AM108" s="22"/>
      <c r="AN108" s="11">
        <v>0</v>
      </c>
      <c r="AO108" s="20"/>
      <c r="AP108" s="30"/>
      <c r="AR108" s="40"/>
      <c r="AS108" s="22"/>
      <c r="AT108" s="11">
        <f>SUM(AT109:AT110)</f>
        <v>73920</v>
      </c>
      <c r="AU108" s="20"/>
      <c r="AV108" s="30"/>
    </row>
    <row r="109" spans="1:48" ht="16.5">
      <c r="A109" s="9" t="s">
        <v>61</v>
      </c>
      <c r="B109" s="41"/>
      <c r="C109" s="19"/>
      <c r="D109" s="60">
        <v>39600</v>
      </c>
      <c r="E109" s="21"/>
      <c r="F109" s="29"/>
      <c r="G109" s="8"/>
      <c r="H109" s="41"/>
      <c r="I109" s="19"/>
      <c r="J109" s="60">
        <f>Finance!J88</f>
        <v>39600</v>
      </c>
      <c r="K109" s="21"/>
      <c r="L109" s="29"/>
      <c r="M109" s="8"/>
      <c r="N109" s="41"/>
      <c r="O109" s="19"/>
      <c r="P109" s="60">
        <f>Admin!J88</f>
        <v>0</v>
      </c>
      <c r="Q109" s="21"/>
      <c r="R109" s="29"/>
      <c r="S109" s="8"/>
      <c r="T109" s="41"/>
      <c r="U109" s="19"/>
      <c r="V109" s="60">
        <f>GIS!J88</f>
        <v>0</v>
      </c>
      <c r="W109" s="21"/>
      <c r="X109" s="29"/>
      <c r="Z109" s="41"/>
      <c r="AA109" s="19"/>
      <c r="AB109" s="60">
        <f>Research!J88</f>
        <v>0</v>
      </c>
      <c r="AC109" s="21"/>
      <c r="AD109" s="29"/>
      <c r="AF109" s="41"/>
      <c r="AG109" s="19"/>
      <c r="AH109" s="60">
        <f>Managmnt!J88</f>
        <v>0</v>
      </c>
      <c r="AI109" s="21"/>
      <c r="AJ109" s="29"/>
      <c r="AL109" s="41"/>
      <c r="AM109" s="19"/>
      <c r="AN109" s="60">
        <f>Board!J88</f>
        <v>0</v>
      </c>
      <c r="AO109" s="21"/>
      <c r="AP109" s="29"/>
      <c r="AR109" s="41"/>
      <c r="AS109" s="19"/>
      <c r="AT109" s="60">
        <f>J109+P109+V109+AB109+AH109+AN109</f>
        <v>39600</v>
      </c>
      <c r="AU109" s="21"/>
      <c r="AV109" s="29"/>
    </row>
    <row r="110" spans="1:48" ht="16.5">
      <c r="A110" s="9" t="s">
        <v>62</v>
      </c>
      <c r="B110" s="41"/>
      <c r="C110" s="19"/>
      <c r="D110" s="62">
        <v>34320</v>
      </c>
      <c r="E110" s="21"/>
      <c r="F110" s="29"/>
      <c r="G110" s="8"/>
      <c r="H110" s="41"/>
      <c r="I110" s="19"/>
      <c r="J110" s="62">
        <f>Finance!J89</f>
        <v>34320</v>
      </c>
      <c r="K110" s="21"/>
      <c r="L110" s="29"/>
      <c r="M110" s="8"/>
      <c r="N110" s="41"/>
      <c r="O110" s="19"/>
      <c r="P110" s="62">
        <f>Admin!J89</f>
        <v>0</v>
      </c>
      <c r="Q110" s="21"/>
      <c r="R110" s="29"/>
      <c r="S110" s="8"/>
      <c r="T110" s="41"/>
      <c r="U110" s="19"/>
      <c r="V110" s="62">
        <f>GIS!J89</f>
        <v>0</v>
      </c>
      <c r="W110" s="21"/>
      <c r="X110" s="29"/>
      <c r="Z110" s="41"/>
      <c r="AA110" s="19"/>
      <c r="AB110" s="62">
        <f>Research!J89</f>
        <v>0</v>
      </c>
      <c r="AC110" s="21"/>
      <c r="AD110" s="29"/>
      <c r="AF110" s="41"/>
      <c r="AG110" s="19"/>
      <c r="AH110" s="62">
        <f>Managmnt!J89</f>
        <v>0</v>
      </c>
      <c r="AI110" s="21"/>
      <c r="AJ110" s="29"/>
      <c r="AL110" s="41"/>
      <c r="AM110" s="19"/>
      <c r="AN110" s="62">
        <f>Board!J89</f>
        <v>0</v>
      </c>
      <c r="AO110" s="21"/>
      <c r="AP110" s="29"/>
      <c r="AR110" s="41"/>
      <c r="AS110" s="19"/>
      <c r="AT110" s="62">
        <f>J110+P110+V110+AB110+AH110+AN110</f>
        <v>34320</v>
      </c>
      <c r="AU110" s="21"/>
      <c r="AV110" s="29"/>
    </row>
    <row r="111" spans="2:48" ht="4.5" customHeight="1">
      <c r="B111" s="39"/>
      <c r="C111" s="19"/>
      <c r="D111" s="8"/>
      <c r="E111" s="21"/>
      <c r="F111" s="29"/>
      <c r="G111" s="8"/>
      <c r="H111" s="39"/>
      <c r="I111" s="19"/>
      <c r="J111" s="8"/>
      <c r="K111" s="21"/>
      <c r="L111" s="29"/>
      <c r="M111" s="8"/>
      <c r="N111" s="39"/>
      <c r="O111" s="19"/>
      <c r="P111" s="8"/>
      <c r="Q111" s="21"/>
      <c r="R111" s="29"/>
      <c r="S111" s="8"/>
      <c r="T111" s="39"/>
      <c r="U111" s="19"/>
      <c r="V111" s="8"/>
      <c r="W111" s="21"/>
      <c r="X111" s="29"/>
      <c r="Z111" s="39"/>
      <c r="AA111" s="19"/>
      <c r="AB111" s="8"/>
      <c r="AC111" s="21"/>
      <c r="AD111" s="29"/>
      <c r="AF111" s="39"/>
      <c r="AG111" s="19"/>
      <c r="AH111" s="8"/>
      <c r="AI111" s="21"/>
      <c r="AJ111" s="29"/>
      <c r="AL111" s="39"/>
      <c r="AM111" s="19"/>
      <c r="AN111" s="8"/>
      <c r="AO111" s="21"/>
      <c r="AP111" s="29"/>
      <c r="AR111" s="39"/>
      <c r="AS111" s="19"/>
      <c r="AT111" s="8"/>
      <c r="AU111" s="21"/>
      <c r="AV111" s="29"/>
    </row>
    <row r="112" spans="1:48" s="3" customFormat="1" ht="16.5">
      <c r="A112" s="3" t="s">
        <v>63</v>
      </c>
      <c r="B112" s="40"/>
      <c r="C112" s="22"/>
      <c r="D112" s="11">
        <f>SUM(D113:D119)</f>
        <v>552500</v>
      </c>
      <c r="E112" s="20"/>
      <c r="F112" s="30"/>
      <c r="G112" s="11"/>
      <c r="H112" s="40"/>
      <c r="I112" s="22"/>
      <c r="J112" s="11">
        <f>SUM(J113:J118)</f>
        <v>61600</v>
      </c>
      <c r="K112" s="20"/>
      <c r="L112" s="30"/>
      <c r="M112" s="11"/>
      <c r="N112" s="40"/>
      <c r="O112" s="22"/>
      <c r="P112" s="11">
        <f>SUM(P113:P118)</f>
        <v>37400</v>
      </c>
      <c r="Q112" s="20"/>
      <c r="R112" s="30"/>
      <c r="S112" s="11"/>
      <c r="T112" s="40"/>
      <c r="U112" s="22"/>
      <c r="V112" s="11">
        <f>SUM(V113:V118)</f>
        <v>157000</v>
      </c>
      <c r="W112" s="20"/>
      <c r="X112" s="30"/>
      <c r="Z112" s="40"/>
      <c r="AA112" s="22"/>
      <c r="AB112" s="11">
        <f>SUM(AB113:AB118)</f>
        <v>202000</v>
      </c>
      <c r="AC112" s="20"/>
      <c r="AD112" s="30"/>
      <c r="AF112" s="40"/>
      <c r="AG112" s="22"/>
      <c r="AH112" s="11">
        <f>SUM(AH113:AH118)</f>
        <v>94500</v>
      </c>
      <c r="AI112" s="20"/>
      <c r="AJ112" s="30"/>
      <c r="AL112" s="40"/>
      <c r="AM112" s="22"/>
      <c r="AN112" s="11">
        <f>SUM(AN113:AN118)</f>
        <v>0</v>
      </c>
      <c r="AO112" s="20"/>
      <c r="AP112" s="30"/>
      <c r="AR112" s="40"/>
      <c r="AS112" s="22"/>
      <c r="AT112" s="11">
        <f>SUM(AT113:AT118)</f>
        <v>552500</v>
      </c>
      <c r="AU112" s="20"/>
      <c r="AV112" s="30"/>
    </row>
    <row r="113" spans="1:48" ht="16.5">
      <c r="A113" s="9" t="s">
        <v>64</v>
      </c>
      <c r="B113" s="41"/>
      <c r="C113" s="19"/>
      <c r="D113" s="60">
        <v>176000</v>
      </c>
      <c r="E113" s="21"/>
      <c r="F113" s="29"/>
      <c r="G113" s="8"/>
      <c r="H113" s="41"/>
      <c r="I113" s="19"/>
      <c r="J113" s="60">
        <f>Finance!J92</f>
        <v>13200</v>
      </c>
      <c r="K113" s="21"/>
      <c r="L113" s="29"/>
      <c r="M113" s="8"/>
      <c r="N113" s="41"/>
      <c r="O113" s="19"/>
      <c r="P113" s="60">
        <f>Admin!J92</f>
        <v>11000</v>
      </c>
      <c r="Q113" s="21"/>
      <c r="R113" s="29"/>
      <c r="S113" s="8"/>
      <c r="T113" s="41"/>
      <c r="U113" s="19"/>
      <c r="V113" s="60">
        <f>GIS!J92</f>
        <v>33000</v>
      </c>
      <c r="W113" s="21"/>
      <c r="X113" s="29"/>
      <c r="Z113" s="41"/>
      <c r="AA113" s="19"/>
      <c r="AB113" s="60">
        <f>Research!J92</f>
        <v>88000</v>
      </c>
      <c r="AC113" s="21"/>
      <c r="AD113" s="29"/>
      <c r="AF113" s="41"/>
      <c r="AG113" s="19"/>
      <c r="AH113" s="60">
        <f>Managmnt!J92</f>
        <v>30800</v>
      </c>
      <c r="AI113" s="21"/>
      <c r="AJ113" s="29"/>
      <c r="AL113" s="41"/>
      <c r="AM113" s="19"/>
      <c r="AN113" s="60">
        <f>Board!J92</f>
        <v>0</v>
      </c>
      <c r="AO113" s="21"/>
      <c r="AP113" s="29"/>
      <c r="AR113" s="41"/>
      <c r="AS113" s="19"/>
      <c r="AT113" s="60">
        <f aca="true" t="shared" si="2" ref="AT113:AT118">J113+P113+V113+AB113+AH113+AN113</f>
        <v>176000</v>
      </c>
      <c r="AU113" s="21"/>
      <c r="AV113" s="29"/>
    </row>
    <row r="114" spans="1:48" ht="16.5">
      <c r="A114" s="9" t="s">
        <v>67</v>
      </c>
      <c r="B114" s="41"/>
      <c r="C114" s="19"/>
      <c r="D114" s="61">
        <v>282800</v>
      </c>
      <c r="E114" s="21"/>
      <c r="F114" s="29"/>
      <c r="G114" s="8"/>
      <c r="H114" s="41"/>
      <c r="I114" s="19"/>
      <c r="J114" s="61">
        <f>Finance!J93</f>
        <v>33000</v>
      </c>
      <c r="K114" s="21"/>
      <c r="L114" s="29"/>
      <c r="M114" s="8"/>
      <c r="N114" s="41"/>
      <c r="O114" s="19"/>
      <c r="P114" s="61">
        <f>Admin!J93</f>
        <v>17600</v>
      </c>
      <c r="Q114" s="21"/>
      <c r="R114" s="29"/>
      <c r="S114" s="8"/>
      <c r="T114" s="41"/>
      <c r="U114" s="19"/>
      <c r="V114" s="61">
        <f>GIS!J93</f>
        <v>99000</v>
      </c>
      <c r="W114" s="21"/>
      <c r="X114" s="29"/>
      <c r="Z114" s="41"/>
      <c r="AA114" s="19"/>
      <c r="AB114" s="61">
        <f>Research!J93</f>
        <v>90000</v>
      </c>
      <c r="AC114" s="21"/>
      <c r="AD114" s="29"/>
      <c r="AF114" s="41"/>
      <c r="AG114" s="19"/>
      <c r="AH114" s="61">
        <f>Managmnt!J93</f>
        <v>43200</v>
      </c>
      <c r="AI114" s="21"/>
      <c r="AJ114" s="29"/>
      <c r="AL114" s="41"/>
      <c r="AM114" s="19"/>
      <c r="AN114" s="61">
        <f>Board!J93</f>
        <v>0</v>
      </c>
      <c r="AO114" s="21"/>
      <c r="AP114" s="29"/>
      <c r="AR114" s="41"/>
      <c r="AS114" s="19"/>
      <c r="AT114" s="61">
        <f t="shared" si="2"/>
        <v>282800</v>
      </c>
      <c r="AU114" s="21"/>
      <c r="AV114" s="29"/>
    </row>
    <row r="115" spans="1:48" ht="16.5">
      <c r="A115" s="9" t="s">
        <v>65</v>
      </c>
      <c r="B115" s="41"/>
      <c r="C115" s="19"/>
      <c r="D115" s="61">
        <v>93700</v>
      </c>
      <c r="E115" s="21"/>
      <c r="F115" s="29"/>
      <c r="G115" s="8"/>
      <c r="H115" s="41"/>
      <c r="I115" s="19"/>
      <c r="J115" s="61">
        <f>Finance!J94</f>
        <v>15400</v>
      </c>
      <c r="K115" s="21"/>
      <c r="L115" s="29"/>
      <c r="M115" s="8"/>
      <c r="N115" s="41"/>
      <c r="O115" s="19"/>
      <c r="P115" s="61">
        <f>Admin!J94</f>
        <v>8800</v>
      </c>
      <c r="Q115" s="21"/>
      <c r="R115" s="29"/>
      <c r="S115" s="8"/>
      <c r="T115" s="41"/>
      <c r="U115" s="19"/>
      <c r="V115" s="61">
        <f>GIS!J94</f>
        <v>25000</v>
      </c>
      <c r="W115" s="21"/>
      <c r="X115" s="29"/>
      <c r="Z115" s="41"/>
      <c r="AA115" s="19"/>
      <c r="AB115" s="61">
        <f>Research!J94</f>
        <v>24000</v>
      </c>
      <c r="AC115" s="21"/>
      <c r="AD115" s="29"/>
      <c r="AF115" s="41"/>
      <c r="AG115" s="19"/>
      <c r="AH115" s="61">
        <f>Managmnt!J94</f>
        <v>20500</v>
      </c>
      <c r="AI115" s="21"/>
      <c r="AJ115" s="29"/>
      <c r="AL115" s="41"/>
      <c r="AM115" s="19"/>
      <c r="AN115" s="61">
        <f>Board!J94</f>
        <v>0</v>
      </c>
      <c r="AO115" s="21"/>
      <c r="AP115" s="29"/>
      <c r="AR115" s="41"/>
      <c r="AS115" s="19"/>
      <c r="AT115" s="61">
        <f t="shared" si="2"/>
        <v>93700</v>
      </c>
      <c r="AU115" s="21"/>
      <c r="AV115" s="29"/>
    </row>
    <row r="116" spans="1:48" ht="16.5">
      <c r="A116" s="9" t="s">
        <v>66</v>
      </c>
      <c r="B116" s="41"/>
      <c r="C116" s="19"/>
      <c r="D116" s="61">
        <v>0</v>
      </c>
      <c r="E116" s="21"/>
      <c r="F116" s="29"/>
      <c r="G116" s="8"/>
      <c r="H116" s="41"/>
      <c r="I116" s="19"/>
      <c r="J116" s="61">
        <f>Finance!J95</f>
        <v>0</v>
      </c>
      <c r="K116" s="21"/>
      <c r="L116" s="29"/>
      <c r="M116" s="8"/>
      <c r="N116" s="41"/>
      <c r="O116" s="19"/>
      <c r="P116" s="61">
        <f>Admin!J95</f>
        <v>0</v>
      </c>
      <c r="Q116" s="21"/>
      <c r="R116" s="29"/>
      <c r="S116" s="8"/>
      <c r="T116" s="41"/>
      <c r="U116" s="19"/>
      <c r="V116" s="61">
        <f>GIS!J95</f>
        <v>0</v>
      </c>
      <c r="W116" s="21"/>
      <c r="X116" s="29"/>
      <c r="Z116" s="41"/>
      <c r="AA116" s="19"/>
      <c r="AB116" s="61">
        <f>Research!J95</f>
        <v>0</v>
      </c>
      <c r="AC116" s="21"/>
      <c r="AD116" s="29"/>
      <c r="AF116" s="41"/>
      <c r="AG116" s="19"/>
      <c r="AH116" s="61">
        <f>Managmnt!J95</f>
        <v>0</v>
      </c>
      <c r="AI116" s="21"/>
      <c r="AJ116" s="29"/>
      <c r="AL116" s="41"/>
      <c r="AM116" s="19"/>
      <c r="AN116" s="61">
        <f>Board!J95</f>
        <v>0</v>
      </c>
      <c r="AO116" s="21"/>
      <c r="AP116" s="29"/>
      <c r="AR116" s="41"/>
      <c r="AS116" s="19"/>
      <c r="AT116" s="61">
        <f t="shared" si="2"/>
        <v>0</v>
      </c>
      <c r="AU116" s="21"/>
      <c r="AV116" s="29"/>
    </row>
    <row r="117" spans="1:48" ht="16.5">
      <c r="A117" s="9" t="s">
        <v>68</v>
      </c>
      <c r="B117" s="41"/>
      <c r="C117" s="19"/>
      <c r="D117" s="61">
        <v>0</v>
      </c>
      <c r="E117" s="21"/>
      <c r="F117" s="29"/>
      <c r="G117" s="8"/>
      <c r="H117" s="41"/>
      <c r="I117" s="19"/>
      <c r="J117" s="61">
        <f>Finance!J96</f>
        <v>0</v>
      </c>
      <c r="K117" s="21"/>
      <c r="L117" s="29"/>
      <c r="M117" s="8"/>
      <c r="N117" s="41"/>
      <c r="O117" s="19"/>
      <c r="P117" s="61">
        <f>Admin!J96</f>
        <v>0</v>
      </c>
      <c r="Q117" s="21"/>
      <c r="R117" s="29"/>
      <c r="S117" s="8"/>
      <c r="T117" s="41"/>
      <c r="U117" s="19"/>
      <c r="V117" s="61">
        <f>GIS!J96</f>
        <v>0</v>
      </c>
      <c r="W117" s="21"/>
      <c r="X117" s="29"/>
      <c r="Z117" s="41"/>
      <c r="AA117" s="19"/>
      <c r="AB117" s="61">
        <f>Research!J96</f>
        <v>0</v>
      </c>
      <c r="AC117" s="21"/>
      <c r="AD117" s="29"/>
      <c r="AF117" s="41"/>
      <c r="AG117" s="19"/>
      <c r="AH117" s="61">
        <f>Managmnt!J96</f>
        <v>0</v>
      </c>
      <c r="AI117" s="21"/>
      <c r="AJ117" s="29"/>
      <c r="AL117" s="41"/>
      <c r="AM117" s="19"/>
      <c r="AN117" s="61">
        <f>Board!J96</f>
        <v>0</v>
      </c>
      <c r="AO117" s="21"/>
      <c r="AP117" s="29"/>
      <c r="AR117" s="41"/>
      <c r="AS117" s="19"/>
      <c r="AT117" s="61">
        <f t="shared" si="2"/>
        <v>0</v>
      </c>
      <c r="AU117" s="21"/>
      <c r="AV117" s="29"/>
    </row>
    <row r="118" spans="1:48" ht="16.5">
      <c r="A118" s="9" t="s">
        <v>104</v>
      </c>
      <c r="B118" s="41"/>
      <c r="C118" s="19"/>
      <c r="D118" s="62">
        <v>0</v>
      </c>
      <c r="E118" s="21"/>
      <c r="F118" s="29"/>
      <c r="G118" s="8"/>
      <c r="H118" s="41"/>
      <c r="I118" s="19"/>
      <c r="J118" s="62">
        <f>Finance!J97</f>
        <v>0</v>
      </c>
      <c r="K118" s="21"/>
      <c r="L118" s="29"/>
      <c r="M118" s="8"/>
      <c r="N118" s="41"/>
      <c r="O118" s="19"/>
      <c r="P118" s="62">
        <f>Admin!J97</f>
        <v>0</v>
      </c>
      <c r="Q118" s="21"/>
      <c r="R118" s="29"/>
      <c r="S118" s="8"/>
      <c r="T118" s="41"/>
      <c r="U118" s="19"/>
      <c r="V118" s="62">
        <f>GIS!J97</f>
        <v>0</v>
      </c>
      <c r="W118" s="21"/>
      <c r="X118" s="29"/>
      <c r="Z118" s="41"/>
      <c r="AA118" s="19"/>
      <c r="AB118" s="62">
        <f>Research!J97</f>
        <v>0</v>
      </c>
      <c r="AC118" s="21"/>
      <c r="AD118" s="29"/>
      <c r="AF118" s="41"/>
      <c r="AG118" s="19"/>
      <c r="AH118" s="62">
        <f>Managmnt!J97</f>
        <v>0</v>
      </c>
      <c r="AI118" s="21"/>
      <c r="AJ118" s="29"/>
      <c r="AL118" s="41"/>
      <c r="AM118" s="19"/>
      <c r="AN118" s="62">
        <f>Board!J97</f>
        <v>0</v>
      </c>
      <c r="AO118" s="21"/>
      <c r="AP118" s="29"/>
      <c r="AR118" s="41"/>
      <c r="AS118" s="19"/>
      <c r="AT118" s="62">
        <f t="shared" si="2"/>
        <v>0</v>
      </c>
      <c r="AU118" s="21"/>
      <c r="AV118" s="29"/>
    </row>
    <row r="119" spans="2:48" ht="4.5" customHeight="1">
      <c r="B119" s="39"/>
      <c r="C119" s="19"/>
      <c r="D119" s="8"/>
      <c r="E119" s="21"/>
      <c r="F119" s="29"/>
      <c r="G119" s="8"/>
      <c r="H119" s="39"/>
      <c r="I119" s="19"/>
      <c r="J119" s="8"/>
      <c r="K119" s="21"/>
      <c r="L119" s="29"/>
      <c r="M119" s="8"/>
      <c r="N119" s="39"/>
      <c r="O119" s="19"/>
      <c r="P119" s="8"/>
      <c r="Q119" s="21"/>
      <c r="R119" s="29"/>
      <c r="S119" s="8"/>
      <c r="T119" s="39"/>
      <c r="U119" s="19"/>
      <c r="V119" s="8"/>
      <c r="W119" s="21"/>
      <c r="X119" s="29"/>
      <c r="Z119" s="39"/>
      <c r="AA119" s="19"/>
      <c r="AB119" s="8"/>
      <c r="AC119" s="21"/>
      <c r="AD119" s="29"/>
      <c r="AF119" s="39"/>
      <c r="AG119" s="19"/>
      <c r="AH119" s="8"/>
      <c r="AI119" s="21"/>
      <c r="AJ119" s="29"/>
      <c r="AL119" s="39"/>
      <c r="AM119" s="19"/>
      <c r="AN119" s="8"/>
      <c r="AO119" s="21"/>
      <c r="AP119" s="29"/>
      <c r="AR119" s="39"/>
      <c r="AS119" s="19"/>
      <c r="AT119" s="8"/>
      <c r="AU119" s="21"/>
      <c r="AV119" s="29"/>
    </row>
    <row r="120" spans="1:48" s="3" customFormat="1" ht="16.5">
      <c r="A120" s="3" t="s">
        <v>69</v>
      </c>
      <c r="B120" s="40"/>
      <c r="C120" s="22"/>
      <c r="D120" s="11">
        <f>SUM(D121:D126)</f>
        <v>2402650.73</v>
      </c>
      <c r="E120" s="20"/>
      <c r="F120" s="30"/>
      <c r="G120" s="11"/>
      <c r="H120" s="40"/>
      <c r="I120" s="22"/>
      <c r="J120" s="11">
        <f>SUM(J121:J126)</f>
        <v>0</v>
      </c>
      <c r="K120" s="20"/>
      <c r="L120" s="30"/>
      <c r="M120" s="11"/>
      <c r="N120" s="40"/>
      <c r="O120" s="22"/>
      <c r="P120" s="11">
        <f>SUM(P121:P126)</f>
        <v>0</v>
      </c>
      <c r="Q120" s="20"/>
      <c r="R120" s="30"/>
      <c r="S120" s="11"/>
      <c r="T120" s="40"/>
      <c r="U120" s="22"/>
      <c r="V120" s="11">
        <f>SUM(V121:V126)</f>
        <v>0</v>
      </c>
      <c r="W120" s="20"/>
      <c r="X120" s="30"/>
      <c r="Z120" s="40"/>
      <c r="AA120" s="22"/>
      <c r="AB120" s="11">
        <f>SUM(AB121:AB126)</f>
        <v>0</v>
      </c>
      <c r="AC120" s="20"/>
      <c r="AD120" s="30"/>
      <c r="AF120" s="40"/>
      <c r="AG120" s="22"/>
      <c r="AH120" s="11">
        <f>SUM(AH121:AH126)</f>
        <v>0</v>
      </c>
      <c r="AI120" s="20"/>
      <c r="AJ120" s="30"/>
      <c r="AL120" s="40"/>
      <c r="AM120" s="22"/>
      <c r="AN120" s="11">
        <f>SUM(AN121:AN126)</f>
        <v>2402650.73</v>
      </c>
      <c r="AO120" s="20"/>
      <c r="AP120" s="30"/>
      <c r="AR120" s="40"/>
      <c r="AS120" s="22"/>
      <c r="AT120" s="11">
        <f>SUM(AT121:AT126)</f>
        <v>2402650.73</v>
      </c>
      <c r="AU120" s="20"/>
      <c r="AV120" s="30"/>
    </row>
    <row r="121" spans="1:48" ht="16.5">
      <c r="A121" s="9" t="s">
        <v>70</v>
      </c>
      <c r="B121" s="41"/>
      <c r="C121" s="19"/>
      <c r="D121" s="60">
        <v>1426227.26</v>
      </c>
      <c r="E121" s="21"/>
      <c r="F121" s="29"/>
      <c r="G121" s="8"/>
      <c r="H121" s="41"/>
      <c r="I121" s="19"/>
      <c r="J121" s="60">
        <f>Finance!J100</f>
        <v>0</v>
      </c>
      <c r="K121" s="21"/>
      <c r="L121" s="29"/>
      <c r="M121" s="8"/>
      <c r="N121" s="41"/>
      <c r="O121" s="19"/>
      <c r="P121" s="60">
        <f>Admin!J100</f>
        <v>0</v>
      </c>
      <c r="Q121" s="21"/>
      <c r="R121" s="29"/>
      <c r="S121" s="8"/>
      <c r="T121" s="41"/>
      <c r="U121" s="19"/>
      <c r="V121" s="60">
        <f>GIS!J100</f>
        <v>0</v>
      </c>
      <c r="W121" s="21"/>
      <c r="X121" s="29"/>
      <c r="Z121" s="41"/>
      <c r="AA121" s="19"/>
      <c r="AB121" s="60">
        <f>Research!J100</f>
        <v>0</v>
      </c>
      <c r="AC121" s="21"/>
      <c r="AD121" s="29"/>
      <c r="AF121" s="41"/>
      <c r="AG121" s="19"/>
      <c r="AH121" s="60">
        <f>Managmnt!J100</f>
        <v>0</v>
      </c>
      <c r="AI121" s="21"/>
      <c r="AJ121" s="29"/>
      <c r="AL121" s="41"/>
      <c r="AM121" s="19"/>
      <c r="AN121" s="60">
        <f>Board!J100</f>
        <v>1426227.26</v>
      </c>
      <c r="AO121" s="21"/>
      <c r="AP121" s="29"/>
      <c r="AR121" s="41"/>
      <c r="AS121" s="19"/>
      <c r="AT121" s="60">
        <f aca="true" t="shared" si="3" ref="AT121:AT126">J121+P121+V121+AB121+AH121+AN121</f>
        <v>1426227.26</v>
      </c>
      <c r="AU121" s="21"/>
      <c r="AV121" s="29"/>
    </row>
    <row r="122" spans="1:48" ht="16.5">
      <c r="A122" s="9" t="s">
        <v>71</v>
      </c>
      <c r="B122" s="41"/>
      <c r="C122" s="19"/>
      <c r="D122" s="61">
        <v>63360</v>
      </c>
      <c r="E122" s="21"/>
      <c r="F122" s="29"/>
      <c r="G122" s="8"/>
      <c r="H122" s="41"/>
      <c r="I122" s="19"/>
      <c r="J122" s="61">
        <f>Finance!J101</f>
        <v>0</v>
      </c>
      <c r="K122" s="21"/>
      <c r="L122" s="29"/>
      <c r="M122" s="8"/>
      <c r="N122" s="41"/>
      <c r="O122" s="19"/>
      <c r="P122" s="61">
        <f>Admin!J101</f>
        <v>0</v>
      </c>
      <c r="Q122" s="21"/>
      <c r="R122" s="29"/>
      <c r="S122" s="8"/>
      <c r="T122" s="41"/>
      <c r="U122" s="19"/>
      <c r="V122" s="61">
        <f>GIS!J101</f>
        <v>0</v>
      </c>
      <c r="W122" s="21"/>
      <c r="X122" s="29"/>
      <c r="Z122" s="41"/>
      <c r="AA122" s="19"/>
      <c r="AB122" s="61">
        <f>Research!J101</f>
        <v>0</v>
      </c>
      <c r="AC122" s="21"/>
      <c r="AD122" s="29"/>
      <c r="AF122" s="41"/>
      <c r="AG122" s="19"/>
      <c r="AH122" s="61">
        <f>Managmnt!J101</f>
        <v>0</v>
      </c>
      <c r="AI122" s="21"/>
      <c r="AJ122" s="29"/>
      <c r="AL122" s="41"/>
      <c r="AM122" s="19"/>
      <c r="AN122" s="61">
        <f>Board!J101</f>
        <v>63360</v>
      </c>
      <c r="AO122" s="21"/>
      <c r="AP122" s="29"/>
      <c r="AR122" s="41"/>
      <c r="AS122" s="19"/>
      <c r="AT122" s="61">
        <f t="shared" si="3"/>
        <v>63360</v>
      </c>
      <c r="AU122" s="21"/>
      <c r="AV122" s="29"/>
    </row>
    <row r="123" spans="1:48" ht="16.5">
      <c r="A123" s="9" t="s">
        <v>72</v>
      </c>
      <c r="B123" s="41"/>
      <c r="C123" s="19"/>
      <c r="D123" s="61">
        <v>132000</v>
      </c>
      <c r="E123" s="21"/>
      <c r="F123" s="29"/>
      <c r="G123" s="8"/>
      <c r="H123" s="41"/>
      <c r="I123" s="19"/>
      <c r="J123" s="61">
        <f>Finance!J102</f>
        <v>0</v>
      </c>
      <c r="K123" s="21"/>
      <c r="L123" s="29"/>
      <c r="M123" s="8"/>
      <c r="N123" s="41"/>
      <c r="O123" s="19"/>
      <c r="P123" s="61">
        <f>Admin!J102</f>
        <v>0</v>
      </c>
      <c r="Q123" s="21"/>
      <c r="R123" s="29"/>
      <c r="S123" s="8"/>
      <c r="T123" s="41"/>
      <c r="U123" s="19"/>
      <c r="V123" s="61">
        <f>GIS!J102</f>
        <v>0</v>
      </c>
      <c r="W123" s="21"/>
      <c r="X123" s="29"/>
      <c r="Z123" s="41"/>
      <c r="AA123" s="19"/>
      <c r="AB123" s="61">
        <f>Research!J102</f>
        <v>0</v>
      </c>
      <c r="AC123" s="21"/>
      <c r="AD123" s="29"/>
      <c r="AF123" s="41"/>
      <c r="AG123" s="19"/>
      <c r="AH123" s="61">
        <f>Managmnt!J102</f>
        <v>0</v>
      </c>
      <c r="AI123" s="21"/>
      <c r="AJ123" s="29"/>
      <c r="AL123" s="41"/>
      <c r="AM123" s="19"/>
      <c r="AN123" s="61">
        <f>Board!J102</f>
        <v>132000</v>
      </c>
      <c r="AO123" s="21"/>
      <c r="AP123" s="29"/>
      <c r="AR123" s="41"/>
      <c r="AS123" s="19"/>
      <c r="AT123" s="61">
        <f t="shared" si="3"/>
        <v>132000</v>
      </c>
      <c r="AU123" s="21"/>
      <c r="AV123" s="29"/>
    </row>
    <row r="124" spans="1:48" ht="16.5">
      <c r="A124" s="9" t="s">
        <v>73</v>
      </c>
      <c r="B124" s="41"/>
      <c r="C124" s="19"/>
      <c r="D124" s="61">
        <v>0</v>
      </c>
      <c r="E124" s="21"/>
      <c r="F124" s="29"/>
      <c r="G124" s="8"/>
      <c r="H124" s="41"/>
      <c r="I124" s="19"/>
      <c r="J124" s="61">
        <f>Finance!J103</f>
        <v>0</v>
      </c>
      <c r="K124" s="21"/>
      <c r="L124" s="29"/>
      <c r="M124" s="8"/>
      <c r="N124" s="41"/>
      <c r="O124" s="19"/>
      <c r="P124" s="61">
        <f>Admin!J103</f>
        <v>0</v>
      </c>
      <c r="Q124" s="21"/>
      <c r="R124" s="29"/>
      <c r="S124" s="8"/>
      <c r="T124" s="41"/>
      <c r="U124" s="19"/>
      <c r="V124" s="61">
        <f>GIS!J103</f>
        <v>0</v>
      </c>
      <c r="W124" s="21"/>
      <c r="X124" s="29"/>
      <c r="Z124" s="41"/>
      <c r="AA124" s="19"/>
      <c r="AB124" s="61">
        <f>Research!J103</f>
        <v>0</v>
      </c>
      <c r="AC124" s="21"/>
      <c r="AD124" s="29"/>
      <c r="AF124" s="41"/>
      <c r="AG124" s="19"/>
      <c r="AH124" s="61">
        <f>Managmnt!J103</f>
        <v>0</v>
      </c>
      <c r="AI124" s="21"/>
      <c r="AJ124" s="29"/>
      <c r="AL124" s="41"/>
      <c r="AM124" s="19"/>
      <c r="AN124" s="61">
        <f>Board!J103</f>
        <v>0</v>
      </c>
      <c r="AO124" s="21"/>
      <c r="AP124" s="29"/>
      <c r="AR124" s="41"/>
      <c r="AS124" s="19"/>
      <c r="AT124" s="61">
        <f t="shared" si="3"/>
        <v>0</v>
      </c>
      <c r="AU124" s="21"/>
      <c r="AV124" s="29"/>
    </row>
    <row r="125" spans="1:48" ht="16.5">
      <c r="A125" s="9" t="s">
        <v>55</v>
      </c>
      <c r="B125" s="41"/>
      <c r="C125" s="19"/>
      <c r="D125" s="61">
        <v>0</v>
      </c>
      <c r="E125" s="21"/>
      <c r="F125" s="29"/>
      <c r="G125" s="8"/>
      <c r="H125" s="41"/>
      <c r="I125" s="19"/>
      <c r="J125" s="61">
        <f>Finance!J104</f>
        <v>0</v>
      </c>
      <c r="K125" s="21"/>
      <c r="L125" s="29"/>
      <c r="M125" s="8"/>
      <c r="N125" s="41"/>
      <c r="O125" s="19"/>
      <c r="P125" s="61">
        <f>Admin!J104</f>
        <v>0</v>
      </c>
      <c r="Q125" s="21"/>
      <c r="R125" s="29"/>
      <c r="S125" s="8"/>
      <c r="T125" s="41"/>
      <c r="U125" s="19"/>
      <c r="V125" s="61">
        <f>GIS!J104</f>
        <v>0</v>
      </c>
      <c r="W125" s="21"/>
      <c r="X125" s="29"/>
      <c r="Z125" s="41"/>
      <c r="AA125" s="19"/>
      <c r="AB125" s="61">
        <f>Research!J104</f>
        <v>0</v>
      </c>
      <c r="AC125" s="21"/>
      <c r="AD125" s="29"/>
      <c r="AF125" s="41"/>
      <c r="AG125" s="19"/>
      <c r="AH125" s="61">
        <f>Managmnt!J104</f>
        <v>0</v>
      </c>
      <c r="AI125" s="21"/>
      <c r="AJ125" s="29"/>
      <c r="AL125" s="41"/>
      <c r="AM125" s="19"/>
      <c r="AN125" s="61">
        <f>Board!J104</f>
        <v>0</v>
      </c>
      <c r="AO125" s="21"/>
      <c r="AP125" s="29"/>
      <c r="AR125" s="41"/>
      <c r="AS125" s="19"/>
      <c r="AT125" s="61">
        <f t="shared" si="3"/>
        <v>0</v>
      </c>
      <c r="AU125" s="21"/>
      <c r="AV125" s="29"/>
    </row>
    <row r="126" spans="1:48" ht="16.5">
      <c r="A126" s="9" t="s">
        <v>74</v>
      </c>
      <c r="B126" s="41"/>
      <c r="C126" s="19"/>
      <c r="D126" s="62">
        <v>781063.47</v>
      </c>
      <c r="E126" s="21"/>
      <c r="F126" s="29"/>
      <c r="G126" s="8"/>
      <c r="H126" s="41"/>
      <c r="I126" s="19"/>
      <c r="J126" s="62">
        <f>Finance!J105</f>
        <v>0</v>
      </c>
      <c r="K126" s="21"/>
      <c r="L126" s="29"/>
      <c r="M126" s="8"/>
      <c r="N126" s="41"/>
      <c r="O126" s="19"/>
      <c r="P126" s="62">
        <f>Admin!J105</f>
        <v>0</v>
      </c>
      <c r="Q126" s="21"/>
      <c r="R126" s="29"/>
      <c r="S126" s="8"/>
      <c r="T126" s="41"/>
      <c r="U126" s="19"/>
      <c r="V126" s="62">
        <f>GIS!J105</f>
        <v>0</v>
      </c>
      <c r="W126" s="21"/>
      <c r="X126" s="29"/>
      <c r="Z126" s="41"/>
      <c r="AA126" s="19"/>
      <c r="AB126" s="62">
        <f>Research!J105</f>
        <v>0</v>
      </c>
      <c r="AC126" s="21"/>
      <c r="AD126" s="29"/>
      <c r="AF126" s="41"/>
      <c r="AG126" s="19"/>
      <c r="AH126" s="62">
        <f>Managmnt!J105</f>
        <v>0</v>
      </c>
      <c r="AI126" s="21"/>
      <c r="AJ126" s="29"/>
      <c r="AL126" s="41"/>
      <c r="AM126" s="19"/>
      <c r="AN126" s="62">
        <f>Board!J105</f>
        <v>781063.47</v>
      </c>
      <c r="AO126" s="21"/>
      <c r="AP126" s="29"/>
      <c r="AR126" s="41"/>
      <c r="AS126" s="19"/>
      <c r="AT126" s="62">
        <f t="shared" si="3"/>
        <v>781063.47</v>
      </c>
      <c r="AU126" s="21"/>
      <c r="AV126" s="29"/>
    </row>
    <row r="127" spans="2:48" ht="4.5" customHeight="1">
      <c r="B127" s="39"/>
      <c r="C127" s="19"/>
      <c r="D127" s="8"/>
      <c r="E127" s="21"/>
      <c r="F127" s="29"/>
      <c r="G127" s="8"/>
      <c r="H127" s="39"/>
      <c r="I127" s="19"/>
      <c r="J127" s="8"/>
      <c r="K127" s="21"/>
      <c r="L127" s="29"/>
      <c r="M127" s="8"/>
      <c r="N127" s="39"/>
      <c r="O127" s="19"/>
      <c r="P127" s="8"/>
      <c r="Q127" s="21"/>
      <c r="R127" s="29"/>
      <c r="S127" s="8"/>
      <c r="T127" s="39"/>
      <c r="U127" s="19"/>
      <c r="V127" s="8"/>
      <c r="W127" s="21"/>
      <c r="X127" s="29"/>
      <c r="Z127" s="39"/>
      <c r="AA127" s="19"/>
      <c r="AB127" s="8"/>
      <c r="AC127" s="21"/>
      <c r="AD127" s="29"/>
      <c r="AF127" s="39"/>
      <c r="AG127" s="19"/>
      <c r="AH127" s="8"/>
      <c r="AI127" s="21"/>
      <c r="AJ127" s="29"/>
      <c r="AL127" s="39"/>
      <c r="AM127" s="19"/>
      <c r="AN127" s="8"/>
      <c r="AO127" s="21"/>
      <c r="AP127" s="29"/>
      <c r="AR127" s="39"/>
      <c r="AS127" s="19"/>
      <c r="AT127" s="8"/>
      <c r="AU127" s="21"/>
      <c r="AV127" s="29"/>
    </row>
    <row r="128" spans="1:48" s="3" customFormat="1" ht="16.5">
      <c r="A128" s="3" t="s">
        <v>85</v>
      </c>
      <c r="B128" s="40"/>
      <c r="C128" s="22"/>
      <c r="D128" s="11">
        <v>82500</v>
      </c>
      <c r="E128" s="20"/>
      <c r="F128" s="30"/>
      <c r="G128" s="11"/>
      <c r="H128" s="40"/>
      <c r="I128" s="22"/>
      <c r="J128" s="11">
        <f>Finance!J107</f>
        <v>0</v>
      </c>
      <c r="K128" s="20"/>
      <c r="L128" s="30"/>
      <c r="M128" s="11"/>
      <c r="N128" s="40"/>
      <c r="O128" s="22"/>
      <c r="P128" s="11">
        <f>Admin!J107</f>
        <v>0</v>
      </c>
      <c r="Q128" s="20"/>
      <c r="R128" s="30"/>
      <c r="S128" s="11"/>
      <c r="T128" s="40"/>
      <c r="U128" s="22"/>
      <c r="V128" s="11">
        <f>GIS!J107</f>
        <v>0</v>
      </c>
      <c r="W128" s="20"/>
      <c r="X128" s="30"/>
      <c r="Z128" s="40"/>
      <c r="AA128" s="22"/>
      <c r="AB128" s="11">
        <f>Research!J107</f>
        <v>0</v>
      </c>
      <c r="AC128" s="20"/>
      <c r="AD128" s="30"/>
      <c r="AF128" s="40"/>
      <c r="AG128" s="22"/>
      <c r="AH128" s="11">
        <f>Managmnt!J107</f>
        <v>0</v>
      </c>
      <c r="AI128" s="20"/>
      <c r="AJ128" s="30"/>
      <c r="AL128" s="40"/>
      <c r="AM128" s="22"/>
      <c r="AN128" s="11">
        <f>Board!J107</f>
        <v>82500</v>
      </c>
      <c r="AO128" s="20"/>
      <c r="AP128" s="30"/>
      <c r="AR128" s="40"/>
      <c r="AS128" s="22"/>
      <c r="AT128" s="11">
        <f>J128+P128+V128+AB128+AH128+AN128</f>
        <v>82500</v>
      </c>
      <c r="AU128" s="20"/>
      <c r="AV128" s="30"/>
    </row>
    <row r="129" spans="2:48" s="3" customFormat="1" ht="5.25" customHeight="1">
      <c r="B129" s="40"/>
      <c r="C129" s="22"/>
      <c r="D129" s="11"/>
      <c r="E129" s="20"/>
      <c r="F129" s="30"/>
      <c r="G129" s="11"/>
      <c r="H129" s="40"/>
      <c r="I129" s="22"/>
      <c r="J129" s="11"/>
      <c r="K129" s="20"/>
      <c r="L129" s="30"/>
      <c r="M129" s="11"/>
      <c r="N129" s="40"/>
      <c r="O129" s="22"/>
      <c r="P129" s="11"/>
      <c r="Q129" s="20"/>
      <c r="R129" s="30"/>
      <c r="S129" s="11"/>
      <c r="T129" s="40"/>
      <c r="U129" s="22"/>
      <c r="V129" s="11"/>
      <c r="W129" s="20"/>
      <c r="X129" s="30"/>
      <c r="Z129" s="40"/>
      <c r="AA129" s="22"/>
      <c r="AB129" s="11"/>
      <c r="AC129" s="20"/>
      <c r="AD129" s="30"/>
      <c r="AF129" s="40"/>
      <c r="AG129" s="22"/>
      <c r="AH129" s="11"/>
      <c r="AI129" s="20"/>
      <c r="AJ129" s="30"/>
      <c r="AL129" s="40"/>
      <c r="AM129" s="22"/>
      <c r="AN129" s="11"/>
      <c r="AO129" s="20"/>
      <c r="AP129" s="30"/>
      <c r="AR129" s="40"/>
      <c r="AS129" s="22"/>
      <c r="AT129" s="11"/>
      <c r="AU129" s="20"/>
      <c r="AV129" s="30"/>
    </row>
    <row r="130" spans="1:48" s="3" customFormat="1" ht="16.5">
      <c r="A130" s="3" t="s">
        <v>106</v>
      </c>
      <c r="B130" s="40"/>
      <c r="C130" s="22"/>
      <c r="D130" s="11">
        <v>385000</v>
      </c>
      <c r="E130" s="20"/>
      <c r="F130" s="30"/>
      <c r="G130" s="11"/>
      <c r="H130" s="40"/>
      <c r="I130" s="22"/>
      <c r="J130" s="11">
        <f>Finance!J109</f>
        <v>0</v>
      </c>
      <c r="K130" s="20"/>
      <c r="L130" s="30"/>
      <c r="M130" s="11"/>
      <c r="N130" s="40"/>
      <c r="O130" s="22"/>
      <c r="P130" s="11">
        <f>Admin!J109</f>
        <v>0</v>
      </c>
      <c r="Q130" s="20"/>
      <c r="R130" s="30"/>
      <c r="S130" s="11"/>
      <c r="T130" s="40"/>
      <c r="U130" s="22"/>
      <c r="V130" s="11">
        <f>GIS!J109</f>
        <v>0</v>
      </c>
      <c r="W130" s="20"/>
      <c r="X130" s="30"/>
      <c r="Z130" s="40"/>
      <c r="AA130" s="22"/>
      <c r="AB130" s="11">
        <f>Research!J109</f>
        <v>0</v>
      </c>
      <c r="AC130" s="20"/>
      <c r="AD130" s="30"/>
      <c r="AF130" s="40"/>
      <c r="AG130" s="22"/>
      <c r="AH130" s="11">
        <f>Managmnt!J109</f>
        <v>0</v>
      </c>
      <c r="AI130" s="20"/>
      <c r="AJ130" s="30"/>
      <c r="AL130" s="40"/>
      <c r="AM130" s="22"/>
      <c r="AN130" s="11">
        <f>Board!J109</f>
        <v>385000</v>
      </c>
      <c r="AO130" s="20"/>
      <c r="AP130" s="30"/>
      <c r="AR130" s="40"/>
      <c r="AS130" s="22"/>
      <c r="AT130" s="11">
        <f>J130+P130+V130+AB130+AH130+AN130</f>
        <v>385000</v>
      </c>
      <c r="AU130" s="20"/>
      <c r="AV130" s="30"/>
    </row>
    <row r="131" spans="2:48" ht="4.5" customHeight="1">
      <c r="B131" s="39"/>
      <c r="C131" s="19"/>
      <c r="D131" s="8"/>
      <c r="E131" s="21"/>
      <c r="F131" s="29"/>
      <c r="G131" s="8"/>
      <c r="H131" s="39"/>
      <c r="I131" s="19"/>
      <c r="J131" s="8"/>
      <c r="K131" s="21"/>
      <c r="L131" s="29"/>
      <c r="M131" s="8"/>
      <c r="N131" s="39"/>
      <c r="O131" s="19"/>
      <c r="P131" s="8"/>
      <c r="Q131" s="21"/>
      <c r="R131" s="29"/>
      <c r="S131" s="8"/>
      <c r="T131" s="39"/>
      <c r="U131" s="19"/>
      <c r="V131" s="8"/>
      <c r="W131" s="21"/>
      <c r="X131" s="29"/>
      <c r="Z131" s="39"/>
      <c r="AA131" s="19"/>
      <c r="AB131" s="8"/>
      <c r="AC131" s="21"/>
      <c r="AD131" s="29"/>
      <c r="AF131" s="39"/>
      <c r="AG131" s="19"/>
      <c r="AH131" s="8"/>
      <c r="AI131" s="21"/>
      <c r="AJ131" s="29"/>
      <c r="AL131" s="39"/>
      <c r="AM131" s="19"/>
      <c r="AN131" s="8"/>
      <c r="AO131" s="21"/>
      <c r="AP131" s="29"/>
      <c r="AR131" s="39"/>
      <c r="AS131" s="19"/>
      <c r="AT131" s="8"/>
      <c r="AU131" s="21"/>
      <c r="AV131" s="29"/>
    </row>
    <row r="132" spans="1:48" s="3" customFormat="1" ht="16.5">
      <c r="A132" s="3" t="s">
        <v>75</v>
      </c>
      <c r="B132" s="40"/>
      <c r="C132" s="22"/>
      <c r="D132" s="11">
        <f>SUM(D133:D138)</f>
        <v>810700</v>
      </c>
      <c r="E132" s="20"/>
      <c r="F132" s="30"/>
      <c r="G132" s="11"/>
      <c r="H132" s="40"/>
      <c r="I132" s="22"/>
      <c r="J132" s="11">
        <f>SUM(J133:J138)</f>
        <v>0</v>
      </c>
      <c r="K132" s="20"/>
      <c r="L132" s="30"/>
      <c r="M132" s="11"/>
      <c r="N132" s="40"/>
      <c r="O132" s="22"/>
      <c r="P132" s="11">
        <f>SUM(P133:P138)</f>
        <v>0</v>
      </c>
      <c r="Q132" s="20"/>
      <c r="R132" s="30"/>
      <c r="S132" s="11"/>
      <c r="T132" s="40"/>
      <c r="U132" s="22"/>
      <c r="V132" s="11">
        <f>SUM(V133:V138)</f>
        <v>0</v>
      </c>
      <c r="W132" s="20"/>
      <c r="X132" s="30"/>
      <c r="Z132" s="40"/>
      <c r="AA132" s="22"/>
      <c r="AB132" s="11">
        <f>SUM(AB133:AB138)</f>
        <v>0</v>
      </c>
      <c r="AC132" s="20"/>
      <c r="AD132" s="30"/>
      <c r="AF132" s="40"/>
      <c r="AG132" s="22"/>
      <c r="AH132" s="11">
        <f>SUM(AH133:AH138)</f>
        <v>0</v>
      </c>
      <c r="AI132" s="20"/>
      <c r="AJ132" s="30"/>
      <c r="AL132" s="40"/>
      <c r="AM132" s="22"/>
      <c r="AN132" s="11">
        <f>SUM(AN133:AN138)</f>
        <v>810700</v>
      </c>
      <c r="AO132" s="20"/>
      <c r="AP132" s="30"/>
      <c r="AR132" s="40"/>
      <c r="AS132" s="22"/>
      <c r="AT132" s="11">
        <f>SUM(AT133:AT138)</f>
        <v>810700</v>
      </c>
      <c r="AU132" s="20"/>
      <c r="AV132" s="30"/>
    </row>
    <row r="133" spans="1:48" ht="16.5">
      <c r="A133" s="9" t="s">
        <v>67</v>
      </c>
      <c r="B133" s="41"/>
      <c r="C133" s="19"/>
      <c r="D133" s="60">
        <v>423500</v>
      </c>
      <c r="E133" s="21"/>
      <c r="F133" s="29"/>
      <c r="G133" s="8"/>
      <c r="H133" s="41"/>
      <c r="I133" s="19"/>
      <c r="J133" s="60">
        <f>Finance!J100</f>
        <v>0</v>
      </c>
      <c r="K133" s="21"/>
      <c r="L133" s="29"/>
      <c r="M133" s="8"/>
      <c r="N133" s="41"/>
      <c r="O133" s="19"/>
      <c r="P133" s="60">
        <f>Admin!J112</f>
        <v>0</v>
      </c>
      <c r="Q133" s="21"/>
      <c r="R133" s="29"/>
      <c r="S133" s="8"/>
      <c r="T133" s="41"/>
      <c r="U133" s="19"/>
      <c r="V133" s="60">
        <f>GIS!J112</f>
        <v>0</v>
      </c>
      <c r="W133" s="21"/>
      <c r="X133" s="29"/>
      <c r="Z133" s="41"/>
      <c r="AA133" s="19"/>
      <c r="AB133" s="60">
        <f>Research!J112</f>
        <v>0</v>
      </c>
      <c r="AC133" s="21"/>
      <c r="AD133" s="29"/>
      <c r="AF133" s="41"/>
      <c r="AG133" s="19"/>
      <c r="AH133" s="60">
        <f>Managmnt!J112</f>
        <v>0</v>
      </c>
      <c r="AI133" s="21"/>
      <c r="AJ133" s="29"/>
      <c r="AL133" s="41"/>
      <c r="AM133" s="19"/>
      <c r="AN133" s="60">
        <f>Board!J112</f>
        <v>423500</v>
      </c>
      <c r="AO133" s="21"/>
      <c r="AP133" s="29"/>
      <c r="AR133" s="41"/>
      <c r="AS133" s="19"/>
      <c r="AT133" s="60">
        <f aca="true" t="shared" si="4" ref="AT133:AT138">J133+P133+V133+AB133+AH133+AN133</f>
        <v>423500</v>
      </c>
      <c r="AU133" s="21"/>
      <c r="AV133" s="29"/>
    </row>
    <row r="134" spans="1:48" ht="16.5">
      <c r="A134" s="9" t="s">
        <v>64</v>
      </c>
      <c r="B134" s="41"/>
      <c r="C134" s="19"/>
      <c r="D134" s="61">
        <v>266200</v>
      </c>
      <c r="E134" s="21"/>
      <c r="F134" s="29"/>
      <c r="G134" s="8"/>
      <c r="H134" s="41"/>
      <c r="I134" s="19"/>
      <c r="J134" s="61">
        <f>Finance!J101</f>
        <v>0</v>
      </c>
      <c r="K134" s="21"/>
      <c r="L134" s="29"/>
      <c r="M134" s="8"/>
      <c r="N134" s="41"/>
      <c r="O134" s="19"/>
      <c r="P134" s="61">
        <f>Admin!J113</f>
        <v>0</v>
      </c>
      <c r="Q134" s="21"/>
      <c r="R134" s="29"/>
      <c r="S134" s="8"/>
      <c r="T134" s="41"/>
      <c r="U134" s="19"/>
      <c r="V134" s="61">
        <f>GIS!J113</f>
        <v>0</v>
      </c>
      <c r="W134" s="21"/>
      <c r="X134" s="29"/>
      <c r="Z134" s="41"/>
      <c r="AA134" s="19"/>
      <c r="AB134" s="61">
        <f>Research!J113</f>
        <v>0</v>
      </c>
      <c r="AC134" s="21"/>
      <c r="AD134" s="29"/>
      <c r="AF134" s="41"/>
      <c r="AG134" s="19"/>
      <c r="AH134" s="61">
        <f>Managmnt!J113</f>
        <v>0</v>
      </c>
      <c r="AI134" s="21"/>
      <c r="AJ134" s="29"/>
      <c r="AL134" s="41"/>
      <c r="AM134" s="19"/>
      <c r="AN134" s="61">
        <f>Board!J113</f>
        <v>266200</v>
      </c>
      <c r="AO134" s="21"/>
      <c r="AP134" s="29"/>
      <c r="AR134" s="41"/>
      <c r="AS134" s="19"/>
      <c r="AT134" s="61">
        <f t="shared" si="4"/>
        <v>266200</v>
      </c>
      <c r="AU134" s="21"/>
      <c r="AV134" s="29"/>
    </row>
    <row r="135" spans="1:48" ht="16.5">
      <c r="A135" s="9" t="s">
        <v>65</v>
      </c>
      <c r="B135" s="41"/>
      <c r="C135" s="19"/>
      <c r="D135" s="61">
        <v>121000</v>
      </c>
      <c r="E135" s="21"/>
      <c r="F135" s="29"/>
      <c r="G135" s="8"/>
      <c r="H135" s="41"/>
      <c r="I135" s="19"/>
      <c r="J135" s="61">
        <f>Finance!J102</f>
        <v>0</v>
      </c>
      <c r="K135" s="21"/>
      <c r="L135" s="29"/>
      <c r="M135" s="8"/>
      <c r="N135" s="41"/>
      <c r="O135" s="19"/>
      <c r="P135" s="61">
        <f>Admin!J114</f>
        <v>0</v>
      </c>
      <c r="Q135" s="21"/>
      <c r="R135" s="29"/>
      <c r="S135" s="8"/>
      <c r="T135" s="41"/>
      <c r="U135" s="19"/>
      <c r="V135" s="61">
        <f>GIS!J114</f>
        <v>0</v>
      </c>
      <c r="W135" s="21"/>
      <c r="X135" s="29"/>
      <c r="Z135" s="41"/>
      <c r="AA135" s="19"/>
      <c r="AB135" s="61">
        <f>Research!J114</f>
        <v>0</v>
      </c>
      <c r="AC135" s="21"/>
      <c r="AD135" s="29"/>
      <c r="AF135" s="41"/>
      <c r="AG135" s="19"/>
      <c r="AH135" s="61">
        <f>Managmnt!J114</f>
        <v>0</v>
      </c>
      <c r="AI135" s="21"/>
      <c r="AJ135" s="29"/>
      <c r="AL135" s="41"/>
      <c r="AM135" s="19"/>
      <c r="AN135" s="61">
        <f>Board!J114</f>
        <v>121000</v>
      </c>
      <c r="AO135" s="21"/>
      <c r="AP135" s="29"/>
      <c r="AR135" s="41"/>
      <c r="AS135" s="19"/>
      <c r="AT135" s="61">
        <f t="shared" si="4"/>
        <v>121000</v>
      </c>
      <c r="AU135" s="21"/>
      <c r="AV135" s="29"/>
    </row>
    <row r="136" spans="1:48" ht="16.5">
      <c r="A136" s="9" t="s">
        <v>66</v>
      </c>
      <c r="B136" s="41"/>
      <c r="C136" s="19"/>
      <c r="D136" s="61">
        <v>0</v>
      </c>
      <c r="E136" s="21"/>
      <c r="F136" s="29"/>
      <c r="G136" s="8"/>
      <c r="H136" s="41"/>
      <c r="I136" s="19"/>
      <c r="J136" s="61">
        <f>Finance!J103</f>
        <v>0</v>
      </c>
      <c r="K136" s="21"/>
      <c r="L136" s="29"/>
      <c r="M136" s="8"/>
      <c r="N136" s="41"/>
      <c r="O136" s="19"/>
      <c r="P136" s="61">
        <f>Admin!J115</f>
        <v>0</v>
      </c>
      <c r="Q136" s="21"/>
      <c r="R136" s="29"/>
      <c r="S136" s="8"/>
      <c r="T136" s="41"/>
      <c r="U136" s="19"/>
      <c r="V136" s="61">
        <f>GIS!J115</f>
        <v>0</v>
      </c>
      <c r="W136" s="21"/>
      <c r="X136" s="29"/>
      <c r="Z136" s="41"/>
      <c r="AA136" s="19"/>
      <c r="AB136" s="61">
        <f>Research!J115</f>
        <v>0</v>
      </c>
      <c r="AC136" s="21"/>
      <c r="AD136" s="29"/>
      <c r="AF136" s="41"/>
      <c r="AG136" s="19"/>
      <c r="AH136" s="61">
        <f>Managmnt!J115</f>
        <v>0</v>
      </c>
      <c r="AI136" s="21"/>
      <c r="AJ136" s="29"/>
      <c r="AL136" s="41"/>
      <c r="AM136" s="19"/>
      <c r="AN136" s="61">
        <f>Board!J115</f>
        <v>0</v>
      </c>
      <c r="AO136" s="21"/>
      <c r="AP136" s="29"/>
      <c r="AR136" s="41"/>
      <c r="AS136" s="19"/>
      <c r="AT136" s="61">
        <f t="shared" si="4"/>
        <v>0</v>
      </c>
      <c r="AU136" s="21"/>
      <c r="AV136" s="29"/>
    </row>
    <row r="137" spans="1:48" ht="16.5">
      <c r="A137" s="9" t="s">
        <v>68</v>
      </c>
      <c r="B137" s="41"/>
      <c r="C137" s="19"/>
      <c r="D137" s="61">
        <v>0</v>
      </c>
      <c r="E137" s="21"/>
      <c r="F137" s="29"/>
      <c r="G137" s="8"/>
      <c r="H137" s="41"/>
      <c r="I137" s="19"/>
      <c r="J137" s="61">
        <f>Finance!J104</f>
        <v>0</v>
      </c>
      <c r="K137" s="21"/>
      <c r="L137" s="29"/>
      <c r="M137" s="8"/>
      <c r="N137" s="41"/>
      <c r="O137" s="19"/>
      <c r="P137" s="61">
        <f>Admin!J116</f>
        <v>0</v>
      </c>
      <c r="Q137" s="21"/>
      <c r="R137" s="29"/>
      <c r="S137" s="8"/>
      <c r="T137" s="41"/>
      <c r="U137" s="19"/>
      <c r="V137" s="61">
        <f>GIS!J116</f>
        <v>0</v>
      </c>
      <c r="W137" s="21"/>
      <c r="X137" s="29"/>
      <c r="Z137" s="41"/>
      <c r="AA137" s="19"/>
      <c r="AB137" s="61">
        <f>Research!J116</f>
        <v>0</v>
      </c>
      <c r="AC137" s="21"/>
      <c r="AD137" s="29"/>
      <c r="AF137" s="41"/>
      <c r="AG137" s="19"/>
      <c r="AH137" s="61">
        <f>Managmnt!J116</f>
        <v>0</v>
      </c>
      <c r="AI137" s="21"/>
      <c r="AJ137" s="29"/>
      <c r="AL137" s="41"/>
      <c r="AM137" s="19"/>
      <c r="AN137" s="61">
        <f>Board!J116</f>
        <v>0</v>
      </c>
      <c r="AO137" s="21"/>
      <c r="AP137" s="29"/>
      <c r="AR137" s="41"/>
      <c r="AS137" s="19"/>
      <c r="AT137" s="61">
        <f t="shared" si="4"/>
        <v>0</v>
      </c>
      <c r="AU137" s="21"/>
      <c r="AV137" s="29"/>
    </row>
    <row r="138" spans="1:48" ht="16.5">
      <c r="A138" s="9" t="s">
        <v>76</v>
      </c>
      <c r="B138" s="41"/>
      <c r="C138" s="19"/>
      <c r="D138" s="62">
        <v>0</v>
      </c>
      <c r="E138" s="21"/>
      <c r="F138" s="29"/>
      <c r="G138" s="8"/>
      <c r="H138" s="41"/>
      <c r="I138" s="19"/>
      <c r="J138" s="62">
        <f>Finance!J105</f>
        <v>0</v>
      </c>
      <c r="K138" s="21"/>
      <c r="L138" s="29"/>
      <c r="M138" s="8"/>
      <c r="N138" s="41"/>
      <c r="O138" s="19"/>
      <c r="P138" s="62">
        <f>Admin!J117</f>
        <v>0</v>
      </c>
      <c r="Q138" s="21"/>
      <c r="R138" s="29"/>
      <c r="S138" s="8"/>
      <c r="T138" s="41"/>
      <c r="U138" s="19"/>
      <c r="V138" s="62">
        <f>GIS!J117</f>
        <v>0</v>
      </c>
      <c r="W138" s="21"/>
      <c r="X138" s="29"/>
      <c r="Z138" s="41"/>
      <c r="AA138" s="19"/>
      <c r="AB138" s="62">
        <f>Research!J117</f>
        <v>0</v>
      </c>
      <c r="AC138" s="21"/>
      <c r="AD138" s="29"/>
      <c r="AF138" s="41"/>
      <c r="AG138" s="19"/>
      <c r="AH138" s="62">
        <f>Managmnt!J117</f>
        <v>0</v>
      </c>
      <c r="AI138" s="21"/>
      <c r="AJ138" s="29"/>
      <c r="AL138" s="41"/>
      <c r="AM138" s="19"/>
      <c r="AN138" s="62">
        <f>Board!J117</f>
        <v>0</v>
      </c>
      <c r="AO138" s="21"/>
      <c r="AP138" s="29"/>
      <c r="AR138" s="41"/>
      <c r="AS138" s="19"/>
      <c r="AT138" s="62">
        <f t="shared" si="4"/>
        <v>0</v>
      </c>
      <c r="AU138" s="21"/>
      <c r="AV138" s="29"/>
    </row>
    <row r="139" spans="1:48" ht="4.5" customHeight="1">
      <c r="A139" s="9"/>
      <c r="B139" s="41"/>
      <c r="C139" s="23"/>
      <c r="D139" s="24"/>
      <c r="E139" s="25"/>
      <c r="F139" s="29"/>
      <c r="G139" s="8"/>
      <c r="H139" s="41"/>
      <c r="I139" s="23"/>
      <c r="J139" s="24"/>
      <c r="K139" s="25"/>
      <c r="L139" s="29"/>
      <c r="M139" s="8"/>
      <c r="N139" s="41"/>
      <c r="O139" s="23"/>
      <c r="P139" s="24"/>
      <c r="Q139" s="25"/>
      <c r="R139" s="29"/>
      <c r="S139" s="8"/>
      <c r="T139" s="41"/>
      <c r="U139" s="23"/>
      <c r="V139" s="24"/>
      <c r="W139" s="25"/>
      <c r="X139" s="29"/>
      <c r="Z139" s="41"/>
      <c r="AA139" s="23"/>
      <c r="AB139" s="24"/>
      <c r="AC139" s="25"/>
      <c r="AD139" s="29"/>
      <c r="AF139" s="41"/>
      <c r="AG139" s="23"/>
      <c r="AH139" s="24"/>
      <c r="AI139" s="25"/>
      <c r="AJ139" s="29"/>
      <c r="AL139" s="41"/>
      <c r="AM139" s="23"/>
      <c r="AN139" s="24"/>
      <c r="AO139" s="25"/>
      <c r="AP139" s="29"/>
      <c r="AR139" s="41"/>
      <c r="AS139" s="23"/>
      <c r="AT139" s="24"/>
      <c r="AU139" s="25"/>
      <c r="AV139" s="29"/>
    </row>
    <row r="140" spans="2:48" ht="4.5" customHeight="1">
      <c r="B140" s="39"/>
      <c r="C140" s="12"/>
      <c r="D140" s="8"/>
      <c r="E140" s="8"/>
      <c r="F140" s="29"/>
      <c r="G140" s="8"/>
      <c r="H140" s="39"/>
      <c r="I140" s="12"/>
      <c r="J140" s="8"/>
      <c r="K140" s="8"/>
      <c r="L140" s="29"/>
      <c r="M140" s="8"/>
      <c r="N140" s="39"/>
      <c r="O140" s="12"/>
      <c r="P140" s="8"/>
      <c r="Q140" s="8"/>
      <c r="R140" s="29"/>
      <c r="S140" s="8"/>
      <c r="T140" s="39"/>
      <c r="U140" s="12"/>
      <c r="V140" s="8"/>
      <c r="W140" s="8"/>
      <c r="X140" s="29"/>
      <c r="Z140" s="39"/>
      <c r="AA140" s="12"/>
      <c r="AB140" s="8"/>
      <c r="AC140" s="8"/>
      <c r="AD140" s="29"/>
      <c r="AF140" s="39"/>
      <c r="AG140" s="12"/>
      <c r="AH140" s="8"/>
      <c r="AI140" s="8"/>
      <c r="AJ140" s="29"/>
      <c r="AL140" s="39"/>
      <c r="AM140" s="12"/>
      <c r="AN140" s="8"/>
      <c r="AO140" s="8"/>
      <c r="AP140" s="29"/>
      <c r="AR140" s="39"/>
      <c r="AS140" s="12"/>
      <c r="AT140" s="8"/>
      <c r="AU140" s="8"/>
      <c r="AV140" s="29"/>
    </row>
    <row r="141" spans="1:48" s="3" customFormat="1" ht="16.5">
      <c r="A141" s="3" t="s">
        <v>77</v>
      </c>
      <c r="B141" s="40"/>
      <c r="C141" s="10"/>
      <c r="D141" s="11">
        <f>SUM(D142:D146)</f>
        <v>199000</v>
      </c>
      <c r="E141" s="11"/>
      <c r="F141" s="30"/>
      <c r="G141" s="11"/>
      <c r="H141" s="40"/>
      <c r="I141" s="10"/>
      <c r="J141" s="11">
        <f>SUM(J142:J146)</f>
        <v>0</v>
      </c>
      <c r="K141" s="11"/>
      <c r="L141" s="30"/>
      <c r="M141" s="11"/>
      <c r="N141" s="40"/>
      <c r="O141" s="10"/>
      <c r="P141" s="11">
        <f>SUM(P142:P146)</f>
        <v>15000</v>
      </c>
      <c r="Q141" s="11"/>
      <c r="R141" s="30"/>
      <c r="S141" s="11"/>
      <c r="T141" s="40"/>
      <c r="U141" s="10"/>
      <c r="V141" s="11">
        <f>SUM(V142:V146)</f>
        <v>184000</v>
      </c>
      <c r="W141" s="11"/>
      <c r="X141" s="30"/>
      <c r="Z141" s="40"/>
      <c r="AA141" s="10"/>
      <c r="AB141" s="11">
        <f>SUM(AB142:AB146)</f>
        <v>0</v>
      </c>
      <c r="AC141" s="11"/>
      <c r="AD141" s="30"/>
      <c r="AF141" s="40"/>
      <c r="AG141" s="10"/>
      <c r="AH141" s="11">
        <f>SUM(AH142:AH146)</f>
        <v>0</v>
      </c>
      <c r="AI141" s="11"/>
      <c r="AJ141" s="30"/>
      <c r="AL141" s="40"/>
      <c r="AM141" s="10"/>
      <c r="AN141" s="11">
        <f>SUM(AN142:AN146)</f>
        <v>0</v>
      </c>
      <c r="AO141" s="11"/>
      <c r="AP141" s="30"/>
      <c r="AR141" s="40"/>
      <c r="AS141" s="10"/>
      <c r="AT141" s="11">
        <f>SUM(AT142:AT146)</f>
        <v>199000</v>
      </c>
      <c r="AU141" s="11"/>
      <c r="AV141" s="30"/>
    </row>
    <row r="142" spans="1:48" ht="16.5">
      <c r="A142" s="9" t="s">
        <v>78</v>
      </c>
      <c r="B142" s="41"/>
      <c r="C142" s="12"/>
      <c r="D142" s="60">
        <v>0</v>
      </c>
      <c r="E142" s="8"/>
      <c r="F142" s="29"/>
      <c r="G142" s="8"/>
      <c r="H142" s="41"/>
      <c r="I142" s="12"/>
      <c r="J142" s="60">
        <f>Finance!J121</f>
        <v>0</v>
      </c>
      <c r="K142" s="8"/>
      <c r="L142" s="29"/>
      <c r="M142" s="8"/>
      <c r="N142" s="41"/>
      <c r="O142" s="12"/>
      <c r="P142" s="60">
        <f>Admin!J121</f>
        <v>0</v>
      </c>
      <c r="Q142" s="8"/>
      <c r="R142" s="29"/>
      <c r="S142" s="8"/>
      <c r="T142" s="41"/>
      <c r="U142" s="12"/>
      <c r="V142" s="60">
        <f>GIS!J121</f>
        <v>0</v>
      </c>
      <c r="W142" s="8"/>
      <c r="X142" s="29"/>
      <c r="Z142" s="41"/>
      <c r="AA142" s="12"/>
      <c r="AB142" s="60">
        <f>Research!J121</f>
        <v>0</v>
      </c>
      <c r="AC142" s="8"/>
      <c r="AD142" s="29"/>
      <c r="AF142" s="41"/>
      <c r="AG142" s="12"/>
      <c r="AH142" s="60">
        <f>Managmnt!J121</f>
        <v>0</v>
      </c>
      <c r="AI142" s="8"/>
      <c r="AJ142" s="29"/>
      <c r="AL142" s="41"/>
      <c r="AM142" s="12"/>
      <c r="AN142" s="60">
        <f>Board!J121</f>
        <v>0</v>
      </c>
      <c r="AO142" s="8"/>
      <c r="AP142" s="29"/>
      <c r="AR142" s="41"/>
      <c r="AS142" s="12"/>
      <c r="AT142" s="60">
        <f>J142+P142+V142+AB142+AH142+AN142</f>
        <v>0</v>
      </c>
      <c r="AU142" s="8"/>
      <c r="AV142" s="29"/>
    </row>
    <row r="143" spans="1:48" ht="16.5">
      <c r="A143" s="9" t="s">
        <v>79</v>
      </c>
      <c r="B143" s="41"/>
      <c r="C143" s="12"/>
      <c r="D143" s="61">
        <v>120000</v>
      </c>
      <c r="E143" s="8"/>
      <c r="F143" s="29"/>
      <c r="G143" s="8"/>
      <c r="H143" s="41"/>
      <c r="I143" s="12"/>
      <c r="J143" s="61">
        <f>Finance!J122</f>
        <v>0</v>
      </c>
      <c r="K143" s="8"/>
      <c r="L143" s="29"/>
      <c r="M143" s="8"/>
      <c r="N143" s="41"/>
      <c r="O143" s="12"/>
      <c r="P143" s="61">
        <f>Admin!J122</f>
        <v>0</v>
      </c>
      <c r="Q143" s="8"/>
      <c r="R143" s="29"/>
      <c r="S143" s="8"/>
      <c r="T143" s="41"/>
      <c r="U143" s="12"/>
      <c r="V143" s="61">
        <f>GIS!J122</f>
        <v>120000</v>
      </c>
      <c r="W143" s="8"/>
      <c r="X143" s="29"/>
      <c r="Z143" s="41"/>
      <c r="AA143" s="12"/>
      <c r="AB143" s="61">
        <f>Research!J122</f>
        <v>0</v>
      </c>
      <c r="AC143" s="8"/>
      <c r="AD143" s="29"/>
      <c r="AF143" s="41"/>
      <c r="AG143" s="12"/>
      <c r="AH143" s="61">
        <f>Managmnt!J122</f>
        <v>0</v>
      </c>
      <c r="AI143" s="8"/>
      <c r="AJ143" s="29"/>
      <c r="AL143" s="41"/>
      <c r="AM143" s="12"/>
      <c r="AN143" s="61">
        <f>Board!J122</f>
        <v>0</v>
      </c>
      <c r="AO143" s="8"/>
      <c r="AP143" s="29"/>
      <c r="AR143" s="41"/>
      <c r="AS143" s="12"/>
      <c r="AT143" s="61">
        <f>J143+P143+V143+AB143+AH143+AN143</f>
        <v>120000</v>
      </c>
      <c r="AU143" s="8"/>
      <c r="AV143" s="29"/>
    </row>
    <row r="144" spans="1:48" ht="16.5">
      <c r="A144" s="9" t="s">
        <v>80</v>
      </c>
      <c r="B144" s="41"/>
      <c r="C144" s="12"/>
      <c r="D144" s="61">
        <v>10000</v>
      </c>
      <c r="E144" s="8"/>
      <c r="F144" s="29"/>
      <c r="G144" s="8"/>
      <c r="H144" s="41"/>
      <c r="I144" s="12"/>
      <c r="J144" s="61">
        <f>Finance!J123</f>
        <v>0</v>
      </c>
      <c r="K144" s="8"/>
      <c r="L144" s="29"/>
      <c r="M144" s="8"/>
      <c r="N144" s="41"/>
      <c r="O144" s="12"/>
      <c r="P144" s="61">
        <f>Admin!J123</f>
        <v>10000</v>
      </c>
      <c r="Q144" s="8"/>
      <c r="R144" s="29"/>
      <c r="S144" s="8"/>
      <c r="T144" s="41"/>
      <c r="U144" s="12"/>
      <c r="V144" s="61">
        <f>GIS!J123</f>
        <v>0</v>
      </c>
      <c r="W144" s="8"/>
      <c r="X144" s="29"/>
      <c r="Z144" s="41"/>
      <c r="AA144" s="12"/>
      <c r="AB144" s="61">
        <f>Research!J123</f>
        <v>0</v>
      </c>
      <c r="AC144" s="8"/>
      <c r="AD144" s="29"/>
      <c r="AF144" s="41"/>
      <c r="AG144" s="12"/>
      <c r="AH144" s="61">
        <f>Managmnt!J123</f>
        <v>0</v>
      </c>
      <c r="AI144" s="8"/>
      <c r="AJ144" s="29"/>
      <c r="AL144" s="41"/>
      <c r="AM144" s="12"/>
      <c r="AN144" s="61">
        <f>Board!J123</f>
        <v>0</v>
      </c>
      <c r="AO144" s="8"/>
      <c r="AP144" s="29"/>
      <c r="AR144" s="41"/>
      <c r="AS144" s="12"/>
      <c r="AT144" s="61">
        <f>J144+P144+V144+AB144+AH144+AN144</f>
        <v>10000</v>
      </c>
      <c r="AU144" s="8"/>
      <c r="AV144" s="29"/>
    </row>
    <row r="145" spans="1:48" ht="16.5">
      <c r="A145" s="9" t="s">
        <v>81</v>
      </c>
      <c r="B145" s="41"/>
      <c r="C145" s="12"/>
      <c r="D145" s="61">
        <v>64000</v>
      </c>
      <c r="E145" s="8"/>
      <c r="F145" s="29"/>
      <c r="G145" s="8"/>
      <c r="H145" s="41"/>
      <c r="I145" s="12"/>
      <c r="J145" s="61">
        <f>Finance!J124</f>
        <v>0</v>
      </c>
      <c r="K145" s="8"/>
      <c r="L145" s="29"/>
      <c r="M145" s="8"/>
      <c r="N145" s="41"/>
      <c r="O145" s="12"/>
      <c r="P145" s="61">
        <f>Admin!J124</f>
        <v>0</v>
      </c>
      <c r="Q145" s="8"/>
      <c r="R145" s="29"/>
      <c r="S145" s="8"/>
      <c r="T145" s="41"/>
      <c r="U145" s="12"/>
      <c r="V145" s="61">
        <f>GIS!J124</f>
        <v>64000</v>
      </c>
      <c r="W145" s="8"/>
      <c r="X145" s="29"/>
      <c r="Z145" s="41"/>
      <c r="AA145" s="12"/>
      <c r="AB145" s="61">
        <f>Research!J124</f>
        <v>0</v>
      </c>
      <c r="AC145" s="8"/>
      <c r="AD145" s="29"/>
      <c r="AF145" s="41"/>
      <c r="AG145" s="12"/>
      <c r="AH145" s="61">
        <f>Managmnt!J124</f>
        <v>0</v>
      </c>
      <c r="AI145" s="8"/>
      <c r="AJ145" s="29"/>
      <c r="AL145" s="41"/>
      <c r="AM145" s="12"/>
      <c r="AN145" s="61">
        <f>Board!J124</f>
        <v>0</v>
      </c>
      <c r="AO145" s="8"/>
      <c r="AP145" s="29"/>
      <c r="AR145" s="41"/>
      <c r="AS145" s="12"/>
      <c r="AT145" s="61">
        <f>J145+P145+V145+AB145+AH145+AN145</f>
        <v>64000</v>
      </c>
      <c r="AU145" s="8"/>
      <c r="AV145" s="29"/>
    </row>
    <row r="146" spans="1:48" ht="16.5">
      <c r="A146" s="9" t="s">
        <v>82</v>
      </c>
      <c r="B146" s="41"/>
      <c r="C146" s="12"/>
      <c r="D146" s="61">
        <v>5000</v>
      </c>
      <c r="E146" s="8"/>
      <c r="F146" s="29"/>
      <c r="G146" s="8"/>
      <c r="H146" s="41"/>
      <c r="I146" s="12"/>
      <c r="J146" s="62">
        <f>Finance!J125</f>
        <v>0</v>
      </c>
      <c r="K146" s="8"/>
      <c r="L146" s="29"/>
      <c r="M146" s="8"/>
      <c r="N146" s="41"/>
      <c r="O146" s="12"/>
      <c r="P146" s="62">
        <f>Admin!J125</f>
        <v>5000</v>
      </c>
      <c r="Q146" s="8"/>
      <c r="R146" s="29"/>
      <c r="S146" s="8"/>
      <c r="T146" s="41"/>
      <c r="U146" s="12"/>
      <c r="V146" s="62">
        <f>GIS!J125</f>
        <v>0</v>
      </c>
      <c r="W146" s="8"/>
      <c r="X146" s="29"/>
      <c r="Z146" s="41"/>
      <c r="AA146" s="12"/>
      <c r="AB146" s="61">
        <f>Research!J125</f>
        <v>0</v>
      </c>
      <c r="AC146" s="8"/>
      <c r="AD146" s="29"/>
      <c r="AF146" s="41"/>
      <c r="AG146" s="12"/>
      <c r="AH146" s="62">
        <f>Managmnt!J125</f>
        <v>0</v>
      </c>
      <c r="AI146" s="8"/>
      <c r="AJ146" s="29"/>
      <c r="AL146" s="41"/>
      <c r="AM146" s="12"/>
      <c r="AN146" s="61">
        <f>Board!J125</f>
        <v>0</v>
      </c>
      <c r="AO146" s="8"/>
      <c r="AP146" s="29"/>
      <c r="AR146" s="41"/>
      <c r="AS146" s="12"/>
      <c r="AT146" s="61">
        <f>J146+P146+V146+AB146+AH146+AN146</f>
        <v>5000</v>
      </c>
      <c r="AU146" s="8"/>
      <c r="AV146" s="29"/>
    </row>
    <row r="147" spans="2:48" ht="6" customHeight="1">
      <c r="B147" s="43"/>
      <c r="C147" s="42"/>
      <c r="D147" s="80"/>
      <c r="E147" s="31"/>
      <c r="F147" s="32"/>
      <c r="G147" s="8"/>
      <c r="H147" s="43"/>
      <c r="I147" s="42"/>
      <c r="J147" s="31"/>
      <c r="K147" s="31"/>
      <c r="L147" s="32"/>
      <c r="M147" s="8"/>
      <c r="N147" s="43"/>
      <c r="O147" s="42"/>
      <c r="P147" s="31"/>
      <c r="Q147" s="31"/>
      <c r="R147" s="32"/>
      <c r="S147" s="8"/>
      <c r="T147" s="43"/>
      <c r="U147" s="42"/>
      <c r="V147" s="31"/>
      <c r="W147" s="31"/>
      <c r="X147" s="32"/>
      <c r="Z147" s="43"/>
      <c r="AA147" s="42"/>
      <c r="AB147" s="80"/>
      <c r="AC147" s="31"/>
      <c r="AD147" s="32"/>
      <c r="AF147" s="43"/>
      <c r="AG147" s="42"/>
      <c r="AH147" s="31"/>
      <c r="AI147" s="31"/>
      <c r="AJ147" s="32"/>
      <c r="AL147" s="43"/>
      <c r="AM147" s="42"/>
      <c r="AN147" s="80"/>
      <c r="AO147" s="31"/>
      <c r="AP147" s="32"/>
      <c r="AR147" s="43"/>
      <c r="AS147" s="42"/>
      <c r="AT147" s="80"/>
      <c r="AU147" s="31"/>
      <c r="AV147" s="32"/>
    </row>
    <row r="148" spans="7:24" ht="16.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2"/>
      <c r="X148" s="12"/>
    </row>
  </sheetData>
  <mergeCells count="2">
    <mergeCell ref="A1:AT1"/>
    <mergeCell ref="A3:AT3"/>
  </mergeCells>
  <printOptions/>
  <pageMargins left="0.2362204724409449" right="0.15748031496062992" top="0.6692913385826772" bottom="0.6299212598425197" header="0.5118110236220472" footer="0.5118110236220472"/>
  <pageSetup horizontalDpi="600" verticalDpi="600" orientation="landscape" paperSize="9" scale="80" r:id="rId1"/>
  <headerFooter alignWithMargins="0">
    <oddHeader>&amp;RAnnexure B</oddHeader>
    <oddFooter>&amp;LBudget - Financial Year 2006/07&amp;RPage&amp;P of &amp;N</oddFooter>
  </headerFooter>
  <rowBreaks count="3" manualBreakCount="3">
    <brk id="41" max="255" man="1"/>
    <brk id="80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1">
      <selection activeCell="J14" sqref="J14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108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22322292.34</v>
      </c>
      <c r="E8" s="35"/>
      <c r="F8" s="35"/>
      <c r="G8" s="70"/>
      <c r="J8" s="35">
        <f>J10+J120</f>
        <v>2588575.74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2588575.74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22123292.34</v>
      </c>
      <c r="E10" s="15"/>
      <c r="F10" s="28"/>
      <c r="G10" s="15"/>
      <c r="H10" s="38"/>
      <c r="I10" s="14"/>
      <c r="J10" s="15">
        <f>J12+J16+J21+J26+J31+J36+J38+J45+J47+J53+J71+J75+J83+J87+J91+J99+J107+J109+J111</f>
        <v>2588575.74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2588575.74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684285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684285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379335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379335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304950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304950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277100</v>
      </c>
      <c r="E16" s="20"/>
      <c r="F16" s="30"/>
      <c r="G16" s="11"/>
      <c r="H16" s="40"/>
      <c r="I16" s="19"/>
      <c r="J16" s="11">
        <f>SUM(J17:J19)</f>
        <v>9600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9600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9600</v>
      </c>
      <c r="E17" s="21"/>
      <c r="F17" s="29"/>
      <c r="G17" s="8"/>
      <c r="H17" s="41"/>
      <c r="I17" s="19"/>
      <c r="J17" s="60">
        <v>9600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9600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267500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726000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275000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66000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385000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170000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55000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55000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26400</v>
      </c>
      <c r="E31" s="20"/>
      <c r="F31" s="30"/>
      <c r="G31" s="11"/>
      <c r="H31" s="40"/>
      <c r="I31" s="22"/>
      <c r="J31" s="11">
        <f>SUM(J32:J34)</f>
        <v>26400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26400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26400</v>
      </c>
      <c r="E32" s="21"/>
      <c r="F32" s="29"/>
      <c r="G32" s="8"/>
      <c r="H32" s="41"/>
      <c r="I32" s="19"/>
      <c r="J32" s="60">
        <v>26400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26400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3689750</v>
      </c>
      <c r="E38" s="20"/>
      <c r="F38" s="30"/>
      <c r="G38" s="11"/>
      <c r="H38" s="40"/>
      <c r="I38" s="22"/>
      <c r="J38" s="11">
        <f>SUM(J39:J43)</f>
        <v>100000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100000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100000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100000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1375000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21600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13500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2800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5000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3310854.71</v>
      </c>
      <c r="E53" s="20"/>
      <c r="F53" s="30"/>
      <c r="G53" s="11"/>
      <c r="H53" s="40"/>
      <c r="I53" s="22"/>
      <c r="J53" s="11">
        <f>SUM(J54:J69)</f>
        <v>463830.94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463830.94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42500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36500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54000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176000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77000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113447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52000</v>
      </c>
      <c r="E62" s="21"/>
      <c r="F62" s="29"/>
      <c r="G62" s="8"/>
      <c r="H62" s="41"/>
      <c r="I62" s="19"/>
      <c r="J62" s="61">
        <v>11000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11000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452830.94</v>
      </c>
      <c r="E63" s="21"/>
      <c r="F63" s="29"/>
      <c r="G63" s="8"/>
      <c r="H63" s="41"/>
      <c r="I63" s="19"/>
      <c r="J63" s="61">
        <v>452830.94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452830.94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67000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122448.7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265000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330000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6809031.9</v>
      </c>
      <c r="E71" s="20"/>
      <c r="F71" s="30"/>
      <c r="G71" s="11"/>
      <c r="H71" s="40"/>
      <c r="I71" s="22"/>
      <c r="J71" s="11">
        <f>SUM(J72:J73)</f>
        <v>1059099.8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1059099.8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6776031.9</v>
      </c>
      <c r="E72" s="21"/>
      <c r="F72" s="29"/>
      <c r="G72" s="8"/>
      <c r="H72" s="41"/>
      <c r="I72" s="19"/>
      <c r="J72" s="60">
        <v>1059099.8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1059099.8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33000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426000</v>
      </c>
      <c r="E75" s="20"/>
      <c r="F75" s="30"/>
      <c r="G75" s="11"/>
      <c r="H75" s="40"/>
      <c r="I75" s="22"/>
      <c r="J75" s="11">
        <f>SUM(J76:J81)</f>
        <v>64840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64840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168400</v>
      </c>
      <c r="E76" s="21"/>
      <c r="F76" s="29"/>
      <c r="G76" s="8"/>
      <c r="H76" s="41"/>
      <c r="I76" s="19"/>
      <c r="J76" s="60">
        <v>14400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14400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46000</v>
      </c>
      <c r="E77" s="21"/>
      <c r="F77" s="29"/>
      <c r="G77" s="8"/>
      <c r="H77" s="41"/>
      <c r="I77" s="19"/>
      <c r="J77" s="61">
        <v>8640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8640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13600</v>
      </c>
      <c r="E78" s="21"/>
      <c r="F78" s="29"/>
      <c r="G78" s="8"/>
      <c r="H78" s="41"/>
      <c r="I78" s="19"/>
      <c r="J78" s="61">
        <v>1800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1800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198000</v>
      </c>
      <c r="E79" s="21"/>
      <c r="F79" s="29"/>
      <c r="G79" s="8"/>
      <c r="H79" s="41"/>
      <c r="I79" s="19"/>
      <c r="J79" s="61">
        <v>40000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40000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272000</v>
      </c>
      <c r="E83" s="20"/>
      <c r="F83" s="30"/>
      <c r="G83" s="11"/>
      <c r="H83" s="40"/>
      <c r="I83" s="22"/>
      <c r="J83" s="11">
        <f>SUM(J84:J85)</f>
        <v>45000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45000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264000</v>
      </c>
      <c r="E84" s="21"/>
      <c r="F84" s="29"/>
      <c r="G84" s="8"/>
      <c r="H84" s="41"/>
      <c r="I84" s="19"/>
      <c r="J84" s="60">
        <v>44000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44000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1000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1000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73920</v>
      </c>
      <c r="E87" s="20"/>
      <c r="F87" s="30"/>
      <c r="G87" s="11"/>
      <c r="H87" s="40"/>
      <c r="I87" s="22"/>
      <c r="J87" s="11">
        <f>SUM(J88:J89)</f>
        <v>73920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73920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39600</v>
      </c>
      <c r="E88" s="21"/>
      <c r="F88" s="29"/>
      <c r="G88" s="8"/>
      <c r="H88" s="41"/>
      <c r="I88" s="19"/>
      <c r="J88" s="60">
        <v>39600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39600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34320</v>
      </c>
      <c r="E89" s="21"/>
      <c r="F89" s="29"/>
      <c r="G89" s="8"/>
      <c r="H89" s="41"/>
      <c r="I89" s="19"/>
      <c r="J89" s="62">
        <v>34320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34320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552500</v>
      </c>
      <c r="E91" s="20"/>
      <c r="F91" s="30"/>
      <c r="G91" s="11"/>
      <c r="H91" s="40"/>
      <c r="I91" s="22"/>
      <c r="J91" s="11">
        <f>SUM(J92:J97)</f>
        <v>61600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61600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176000</v>
      </c>
      <c r="E92" s="21"/>
      <c r="F92" s="29"/>
      <c r="G92" s="8"/>
      <c r="H92" s="41"/>
      <c r="I92" s="19"/>
      <c r="J92" s="60">
        <v>13200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13200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282800</v>
      </c>
      <c r="E93" s="21"/>
      <c r="F93" s="29"/>
      <c r="G93" s="8"/>
      <c r="H93" s="41"/>
      <c r="I93" s="19"/>
      <c r="J93" s="61">
        <v>33000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33000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93700</v>
      </c>
      <c r="E94" s="21"/>
      <c r="F94" s="29"/>
      <c r="G94" s="8"/>
      <c r="H94" s="41"/>
      <c r="I94" s="19"/>
      <c r="J94" s="61">
        <v>15400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15400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2402650.73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1426227.26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63360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132000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781063.47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82500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385000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810700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423500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266200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121000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199000</v>
      </c>
      <c r="E120" s="11"/>
      <c r="F120" s="30"/>
      <c r="G120" s="11"/>
      <c r="H120" s="40"/>
      <c r="I120" s="10"/>
      <c r="J120" s="11">
        <f>SUM(J121:J126)</f>
        <v>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120000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64000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29" right="0.16" top="0.28" bottom="0.45" header="0.17" footer="0.3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1">
      <selection activeCell="A3" sqref="A3:CP3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129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22322292.34</v>
      </c>
      <c r="E8" s="35"/>
      <c r="F8" s="35"/>
      <c r="G8" s="70"/>
      <c r="J8" s="35">
        <f>J10+J120</f>
        <v>4216572.77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4188572.77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22123292.34</v>
      </c>
      <c r="E10" s="15"/>
      <c r="F10" s="28"/>
      <c r="G10" s="15"/>
      <c r="H10" s="38"/>
      <c r="I10" s="14"/>
      <c r="J10" s="15">
        <f>J12+J16+J21+J26+J31+J36+J38+J45+J47+J53+J71+J75+J83+J87+J91+J99+J107+J109+J111</f>
        <v>4201572.77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4173572.77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277100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9600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267500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726000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275000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66000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385000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170000</v>
      </c>
      <c r="E26" s="20"/>
      <c r="F26" s="30"/>
      <c r="G26" s="11"/>
      <c r="H26" s="40"/>
      <c r="I26" s="22"/>
      <c r="J26" s="11">
        <f>SUM(J27:J29)</f>
        <v>170000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170000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55000</v>
      </c>
      <c r="E27" s="21"/>
      <c r="F27" s="29"/>
      <c r="G27" s="8"/>
      <c r="H27" s="39"/>
      <c r="I27" s="19"/>
      <c r="J27" s="60">
        <v>55000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55000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55000</v>
      </c>
      <c r="E28" s="21"/>
      <c r="F28" s="29"/>
      <c r="G28" s="8"/>
      <c r="H28" s="39"/>
      <c r="I28" s="19"/>
      <c r="J28" s="61">
        <v>55000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55000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60000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60000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26400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26400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28000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3689750</v>
      </c>
      <c r="E38" s="20"/>
      <c r="F38" s="30"/>
      <c r="G38" s="11"/>
      <c r="H38" s="40"/>
      <c r="I38" s="22"/>
      <c r="J38" s="11">
        <f>SUM(J39:J43)</f>
        <v>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1375000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21600</v>
      </c>
      <c r="E47" s="20"/>
      <c r="F47" s="30"/>
      <c r="G47" s="11"/>
      <c r="H47" s="40"/>
      <c r="I47" s="22"/>
      <c r="J47" s="11">
        <f>SUM(J48:J51)</f>
        <v>21600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21600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13500</v>
      </c>
      <c r="E48" s="21"/>
      <c r="F48" s="29"/>
      <c r="G48" s="8"/>
      <c r="H48" s="41"/>
      <c r="I48" s="19"/>
      <c r="J48" s="60">
        <v>13500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13500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2800</v>
      </c>
      <c r="E49" s="21"/>
      <c r="F49" s="29"/>
      <c r="G49" s="8"/>
      <c r="H49" s="41"/>
      <c r="I49" s="19"/>
      <c r="J49" s="61">
        <v>2800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2800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300</v>
      </c>
      <c r="E50" s="21"/>
      <c r="F50" s="29"/>
      <c r="G50" s="8"/>
      <c r="H50" s="41"/>
      <c r="I50" s="19"/>
      <c r="J50" s="61">
        <v>300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300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5000</v>
      </c>
      <c r="E51" s="21"/>
      <c r="F51" s="29"/>
      <c r="G51" s="8"/>
      <c r="H51" s="41"/>
      <c r="I51" s="19"/>
      <c r="J51" s="62">
        <v>5000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5000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3310854.71</v>
      </c>
      <c r="E53" s="20"/>
      <c r="F53" s="30"/>
      <c r="G53" s="11"/>
      <c r="H53" s="40"/>
      <c r="I53" s="22"/>
      <c r="J53" s="11">
        <f>SUM(J54:J69)</f>
        <v>2802023.77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2802023.77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42500</v>
      </c>
      <c r="E55" s="21"/>
      <c r="F55" s="29"/>
      <c r="G55" s="8"/>
      <c r="H55" s="41"/>
      <c r="I55" s="19"/>
      <c r="J55" s="61">
        <v>42500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42500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36500</v>
      </c>
      <c r="E56" s="21"/>
      <c r="F56" s="29"/>
      <c r="G56" s="8"/>
      <c r="H56" s="41"/>
      <c r="I56" s="19"/>
      <c r="J56" s="61">
        <v>36500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36500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54000</v>
      </c>
      <c r="E58" s="21"/>
      <c r="F58" s="29"/>
      <c r="G58" s="8"/>
      <c r="H58" s="41"/>
      <c r="I58" s="19"/>
      <c r="J58" s="61">
        <v>54000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54000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176000</v>
      </c>
      <c r="E59" s="21"/>
      <c r="F59" s="29"/>
      <c r="G59" s="8"/>
      <c r="H59" s="41"/>
      <c r="I59" s="19"/>
      <c r="J59" s="61">
        <v>176000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176000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77000</v>
      </c>
      <c r="E60" s="21"/>
      <c r="F60" s="29"/>
      <c r="G60" s="8"/>
      <c r="H60" s="41"/>
      <c r="I60" s="19"/>
      <c r="J60" s="61">
        <v>77000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77000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113447</v>
      </c>
      <c r="E61" s="21"/>
      <c r="F61" s="29"/>
      <c r="G61" s="8"/>
      <c r="H61" s="41"/>
      <c r="I61" s="19"/>
      <c r="J61" s="61">
        <v>113447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113447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52000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452830.94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67000</v>
      </c>
      <c r="E65" s="21"/>
      <c r="F65" s="29"/>
      <c r="G65" s="8"/>
      <c r="H65" s="41"/>
      <c r="I65" s="19"/>
      <c r="J65" s="61">
        <v>33000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33000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122448.7</v>
      </c>
      <c r="E66" s="21"/>
      <c r="F66" s="29"/>
      <c r="G66" s="8"/>
      <c r="H66" s="41"/>
      <c r="I66" s="19"/>
      <c r="J66" s="61">
        <v>122448.7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122448.7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265000</v>
      </c>
      <c r="E67" s="21"/>
      <c r="F67" s="29"/>
      <c r="G67" s="8"/>
      <c r="H67" s="41"/>
      <c r="I67" s="19"/>
      <c r="J67" s="61">
        <v>265000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265000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330000</v>
      </c>
      <c r="E68" s="21"/>
      <c r="F68" s="29"/>
      <c r="G68" s="8"/>
      <c r="H68" s="41"/>
      <c r="I68" s="19"/>
      <c r="J68" s="61">
        <v>330000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330000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1552128.07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1552128.07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6809031.9</v>
      </c>
      <c r="E71" s="20"/>
      <c r="F71" s="30"/>
      <c r="G71" s="11"/>
      <c r="H71" s="40"/>
      <c r="I71" s="22"/>
      <c r="J71" s="11">
        <f>SUM(J72:J73)</f>
        <v>996149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996149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6776031.9</v>
      </c>
      <c r="E72" s="21"/>
      <c r="F72" s="29"/>
      <c r="G72" s="8"/>
      <c r="H72" s="41"/>
      <c r="I72" s="19"/>
      <c r="J72" s="60">
        <v>963149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963149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33000</v>
      </c>
      <c r="E73" s="21"/>
      <c r="F73" s="29"/>
      <c r="G73" s="8"/>
      <c r="H73" s="41"/>
      <c r="I73" s="19"/>
      <c r="J73" s="62">
        <v>33000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33000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426000</v>
      </c>
      <c r="E75" s="20"/>
      <c r="F75" s="30"/>
      <c r="G75" s="11"/>
      <c r="H75" s="40"/>
      <c r="I75" s="22"/>
      <c r="J75" s="11">
        <f>SUM(J76:J81)</f>
        <v>90400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90400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168400</v>
      </c>
      <c r="E76" s="21"/>
      <c r="F76" s="29"/>
      <c r="G76" s="8"/>
      <c r="H76" s="41"/>
      <c r="I76" s="19"/>
      <c r="J76" s="60">
        <v>22000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22000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46000</v>
      </c>
      <c r="E77" s="21"/>
      <c r="F77" s="29"/>
      <c r="G77" s="8"/>
      <c r="H77" s="41"/>
      <c r="I77" s="19"/>
      <c r="J77" s="61">
        <v>9200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9200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13600</v>
      </c>
      <c r="E78" s="21"/>
      <c r="F78" s="29"/>
      <c r="G78" s="8"/>
      <c r="H78" s="41"/>
      <c r="I78" s="19"/>
      <c r="J78" s="61">
        <v>1200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1200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198000</v>
      </c>
      <c r="E79" s="21"/>
      <c r="F79" s="29"/>
      <c r="G79" s="8"/>
      <c r="H79" s="41"/>
      <c r="I79" s="19"/>
      <c r="J79" s="61">
        <v>58000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58000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272000</v>
      </c>
      <c r="E83" s="20"/>
      <c r="F83" s="30"/>
      <c r="G83" s="11"/>
      <c r="H83" s="40"/>
      <c r="I83" s="22"/>
      <c r="J83" s="11">
        <f>SUM(J84:J85)</f>
        <v>56000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56000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264000</v>
      </c>
      <c r="E84" s="21"/>
      <c r="F84" s="29"/>
      <c r="G84" s="8"/>
      <c r="H84" s="41"/>
      <c r="I84" s="19"/>
      <c r="J84" s="60">
        <v>55000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55000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1000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1000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73920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39600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34320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552500</v>
      </c>
      <c r="E91" s="20"/>
      <c r="F91" s="30"/>
      <c r="G91" s="11"/>
      <c r="H91" s="40"/>
      <c r="I91" s="22"/>
      <c r="J91" s="11">
        <f>SUM(J92:J97)</f>
        <v>37400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37400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176000</v>
      </c>
      <c r="E92" s="21"/>
      <c r="F92" s="29"/>
      <c r="G92" s="8"/>
      <c r="H92" s="41"/>
      <c r="I92" s="19"/>
      <c r="J92" s="60">
        <v>11000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11000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282800</v>
      </c>
      <c r="E93" s="21"/>
      <c r="F93" s="29"/>
      <c r="G93" s="8"/>
      <c r="H93" s="41"/>
      <c r="I93" s="19"/>
      <c r="J93" s="61">
        <v>17600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17600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93700</v>
      </c>
      <c r="E94" s="21"/>
      <c r="F94" s="29"/>
      <c r="G94" s="8"/>
      <c r="H94" s="41"/>
      <c r="I94" s="19"/>
      <c r="J94" s="61">
        <v>8800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8800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2402650.73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1426227.26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63360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132000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781063.47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82500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385000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810700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423500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266200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121000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199000</v>
      </c>
      <c r="E120" s="11"/>
      <c r="F120" s="30"/>
      <c r="G120" s="11"/>
      <c r="H120" s="40"/>
      <c r="I120" s="10"/>
      <c r="J120" s="11">
        <f>SUM(J121:J126)</f>
        <v>15000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15000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120000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10000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10000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64000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5000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5000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18" right="0.17" top="0.63" bottom="0.62" header="0.5" footer="0.5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1">
      <selection activeCell="A3" sqref="A3:CP3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110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22322292.34</v>
      </c>
      <c r="E8" s="35"/>
      <c r="F8" s="35"/>
      <c r="G8" s="70"/>
      <c r="J8" s="35">
        <f>J10+J120</f>
        <v>5482687.6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5482687.6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22123292.34</v>
      </c>
      <c r="E10" s="15"/>
      <c r="F10" s="28"/>
      <c r="G10" s="15"/>
      <c r="H10" s="38"/>
      <c r="I10" s="14"/>
      <c r="J10" s="15">
        <f>J12+J16+J21+J26+J31+J36+J38+J45+J47+J53+J71+J75+J83+J87+J91+J99+J107+J109+J111</f>
        <v>5298687.6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5298687.6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277100</v>
      </c>
      <c r="E16" s="20"/>
      <c r="F16" s="30"/>
      <c r="G16" s="11"/>
      <c r="H16" s="40"/>
      <c r="I16" s="19"/>
      <c r="J16" s="11">
        <f>SUM(J17:J19)</f>
        <v>267500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267500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9600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267500</v>
      </c>
      <c r="E18" s="21"/>
      <c r="F18" s="29"/>
      <c r="G18" s="8"/>
      <c r="H18" s="41"/>
      <c r="I18" s="19"/>
      <c r="J18" s="61">
        <v>267500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267500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726000</v>
      </c>
      <c r="E21" s="20"/>
      <c r="F21" s="30"/>
      <c r="G21" s="11"/>
      <c r="H21" s="40"/>
      <c r="I21" s="22"/>
      <c r="J21" s="11">
        <f>SUM(J22:J24)</f>
        <v>726000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726000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275000</v>
      </c>
      <c r="E22" s="21"/>
      <c r="F22" s="29"/>
      <c r="G22" s="8"/>
      <c r="H22" s="41"/>
      <c r="I22" s="19"/>
      <c r="J22" s="60">
        <v>275000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275000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66000</v>
      </c>
      <c r="E23" s="21"/>
      <c r="F23" s="29"/>
      <c r="G23" s="8"/>
      <c r="H23" s="41"/>
      <c r="I23" s="19"/>
      <c r="J23" s="61">
        <v>66000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66000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385000</v>
      </c>
      <c r="E24" s="21"/>
      <c r="F24" s="29"/>
      <c r="G24" s="8"/>
      <c r="H24" s="41"/>
      <c r="I24" s="19"/>
      <c r="J24" s="62">
        <v>385000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385000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170000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55000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55000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26400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26400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3689750</v>
      </c>
      <c r="E38" s="20"/>
      <c r="F38" s="30"/>
      <c r="G38" s="11"/>
      <c r="H38" s="40"/>
      <c r="I38" s="22"/>
      <c r="J38" s="11">
        <f>SUM(J39:J43)</f>
        <v>1070500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1070500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1070500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1070500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1375000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21600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13500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2800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5000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3310854.71</v>
      </c>
      <c r="E53" s="20"/>
      <c r="F53" s="30"/>
      <c r="G53" s="11"/>
      <c r="H53" s="40"/>
      <c r="I53" s="22"/>
      <c r="J53" s="11">
        <f>SUM(J54:J69)</f>
        <v>0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0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42500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36500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54000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176000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77000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113447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52000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452830.94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67000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122448.7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265000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330000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6809031.9</v>
      </c>
      <c r="E71" s="20"/>
      <c r="F71" s="30"/>
      <c r="G71" s="11"/>
      <c r="H71" s="40"/>
      <c r="I71" s="22"/>
      <c r="J71" s="11">
        <f>SUM(J72:J73)</f>
        <v>2845387.6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2845387.6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6776031.9</v>
      </c>
      <c r="E72" s="21"/>
      <c r="F72" s="29"/>
      <c r="G72" s="8"/>
      <c r="H72" s="41"/>
      <c r="I72" s="19"/>
      <c r="J72" s="60">
        <v>2845387.6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2845387.6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33000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426000</v>
      </c>
      <c r="E75" s="20"/>
      <c r="F75" s="30"/>
      <c r="G75" s="11"/>
      <c r="H75" s="40"/>
      <c r="I75" s="22"/>
      <c r="J75" s="11">
        <f>SUM(J76:J81)</f>
        <v>98300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98300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168400</v>
      </c>
      <c r="E76" s="21"/>
      <c r="F76" s="29"/>
      <c r="G76" s="8"/>
      <c r="H76" s="41"/>
      <c r="I76" s="19"/>
      <c r="J76" s="60">
        <v>44000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44000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46000</v>
      </c>
      <c r="E77" s="21"/>
      <c r="F77" s="29"/>
      <c r="G77" s="8"/>
      <c r="H77" s="41"/>
      <c r="I77" s="19"/>
      <c r="J77" s="61">
        <v>8800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8800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13600</v>
      </c>
      <c r="E78" s="21"/>
      <c r="F78" s="29"/>
      <c r="G78" s="8"/>
      <c r="H78" s="41"/>
      <c r="I78" s="19"/>
      <c r="J78" s="61">
        <v>5500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5500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198000</v>
      </c>
      <c r="E79" s="21"/>
      <c r="F79" s="29"/>
      <c r="G79" s="8"/>
      <c r="H79" s="41"/>
      <c r="I79" s="19"/>
      <c r="J79" s="61">
        <v>40000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40000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272000</v>
      </c>
      <c r="E83" s="20"/>
      <c r="F83" s="30"/>
      <c r="G83" s="11"/>
      <c r="H83" s="40"/>
      <c r="I83" s="22"/>
      <c r="J83" s="11">
        <f>SUM(J84:J85)</f>
        <v>134000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134000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264000</v>
      </c>
      <c r="E84" s="21"/>
      <c r="F84" s="29"/>
      <c r="G84" s="8"/>
      <c r="H84" s="41"/>
      <c r="I84" s="19"/>
      <c r="J84" s="60">
        <v>132000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132000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2000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2000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73920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39600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34320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552500</v>
      </c>
      <c r="E91" s="20"/>
      <c r="F91" s="30"/>
      <c r="G91" s="11"/>
      <c r="H91" s="40"/>
      <c r="I91" s="22"/>
      <c r="J91" s="11">
        <f>SUM(J92:J97)</f>
        <v>157000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157000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176000</v>
      </c>
      <c r="E92" s="21"/>
      <c r="F92" s="29"/>
      <c r="G92" s="8"/>
      <c r="H92" s="41"/>
      <c r="I92" s="19"/>
      <c r="J92" s="60">
        <v>33000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33000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282800</v>
      </c>
      <c r="E93" s="21"/>
      <c r="F93" s="29"/>
      <c r="G93" s="8"/>
      <c r="H93" s="41"/>
      <c r="I93" s="19"/>
      <c r="J93" s="61">
        <v>99000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99000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93700</v>
      </c>
      <c r="E94" s="21"/>
      <c r="F94" s="29"/>
      <c r="G94" s="8"/>
      <c r="H94" s="41"/>
      <c r="I94" s="19"/>
      <c r="J94" s="61">
        <v>25000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25000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2402650.73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1426227.26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63360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132000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781063.47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82500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385000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810700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423500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266200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121000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199000</v>
      </c>
      <c r="E120" s="11"/>
      <c r="F120" s="30"/>
      <c r="G120" s="11"/>
      <c r="H120" s="40"/>
      <c r="I120" s="10"/>
      <c r="J120" s="11">
        <f>SUM(J121:J126)</f>
        <v>184000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184000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120000</v>
      </c>
      <c r="E122" s="8"/>
      <c r="F122" s="29"/>
      <c r="G122" s="8"/>
      <c r="H122" s="41"/>
      <c r="I122" s="12"/>
      <c r="J122" s="61">
        <v>120000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120000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64000</v>
      </c>
      <c r="E124" s="8"/>
      <c r="F124" s="29"/>
      <c r="G124" s="8"/>
      <c r="H124" s="41"/>
      <c r="I124" s="12"/>
      <c r="J124" s="61">
        <v>64000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64000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17" right="0.17" top="0.63" bottom="0.61" header="0.5" footer="0.5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22">
      <selection activeCell="J42" sqref="J42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111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22322292.34</v>
      </c>
      <c r="E8" s="35"/>
      <c r="F8" s="35"/>
      <c r="G8" s="70"/>
      <c r="J8" s="35">
        <f>J10+J120</f>
        <v>5354216.1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5354216.1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22123292.34</v>
      </c>
      <c r="E10" s="15"/>
      <c r="F10" s="28"/>
      <c r="G10" s="15"/>
      <c r="H10" s="38"/>
      <c r="I10" s="14"/>
      <c r="J10" s="15">
        <f>J12+J16+J21+J26+J31+J36+J38+J45+J47+J53+J71+J75+J83+J87+J91+J99+J107+J109+J111</f>
        <v>5354216.1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5354216.1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277100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9600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267500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726000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275000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66000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385000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170000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55000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55000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26400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26400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3689750</v>
      </c>
      <c r="E38" s="20"/>
      <c r="F38" s="30"/>
      <c r="G38" s="11"/>
      <c r="H38" s="40"/>
      <c r="I38" s="22"/>
      <c r="J38" s="11">
        <f>SUM(J39:J43)</f>
        <v>2519250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2519250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2519250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2519250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1375000</v>
      </c>
      <c r="E45" s="20"/>
      <c r="F45" s="30"/>
      <c r="G45" s="11"/>
      <c r="H45" s="40"/>
      <c r="I45" s="22"/>
      <c r="J45" s="11">
        <v>1375000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1375000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21600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13500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2800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5000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3310854.71</v>
      </c>
      <c r="E53" s="20"/>
      <c r="F53" s="30"/>
      <c r="G53" s="11"/>
      <c r="H53" s="40"/>
      <c r="I53" s="22"/>
      <c r="J53" s="11">
        <f>SUM(J54:J69)</f>
        <v>44000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44000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42500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36500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54000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176000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77000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113447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52000</v>
      </c>
      <c r="E62" s="21"/>
      <c r="F62" s="29"/>
      <c r="G62" s="8"/>
      <c r="H62" s="41"/>
      <c r="I62" s="19"/>
      <c r="J62" s="61">
        <v>11000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11000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452830.94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67000</v>
      </c>
      <c r="E65" s="21"/>
      <c r="F65" s="29"/>
      <c r="G65" s="8"/>
      <c r="H65" s="41"/>
      <c r="I65" s="19"/>
      <c r="J65" s="61">
        <v>33000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33000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122448.7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265000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330000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6809031.9</v>
      </c>
      <c r="E71" s="20"/>
      <c r="F71" s="30"/>
      <c r="G71" s="11"/>
      <c r="H71" s="40"/>
      <c r="I71" s="22"/>
      <c r="J71" s="11">
        <f>SUM(J72:J73)</f>
        <v>1103466.1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1103466.1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6776031.9</v>
      </c>
      <c r="E72" s="21"/>
      <c r="F72" s="29"/>
      <c r="G72" s="8"/>
      <c r="H72" s="41"/>
      <c r="I72" s="19"/>
      <c r="J72" s="60">
        <v>1103466.1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1103466.1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33000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426000</v>
      </c>
      <c r="E75" s="20"/>
      <c r="F75" s="30"/>
      <c r="G75" s="11"/>
      <c r="H75" s="40"/>
      <c r="I75" s="22"/>
      <c r="J75" s="11">
        <f>SUM(J76:J81)</f>
        <v>74500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74500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168400</v>
      </c>
      <c r="E76" s="21"/>
      <c r="F76" s="29"/>
      <c r="G76" s="8"/>
      <c r="H76" s="41"/>
      <c r="I76" s="19"/>
      <c r="J76" s="60">
        <v>33000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33000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46000</v>
      </c>
      <c r="E77" s="21"/>
      <c r="F77" s="29"/>
      <c r="G77" s="8"/>
      <c r="H77" s="41"/>
      <c r="I77" s="19"/>
      <c r="J77" s="61">
        <v>8800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8800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13600</v>
      </c>
      <c r="E78" s="21"/>
      <c r="F78" s="29"/>
      <c r="G78" s="8"/>
      <c r="H78" s="41"/>
      <c r="I78" s="19"/>
      <c r="J78" s="61">
        <v>2700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2700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198000</v>
      </c>
      <c r="E79" s="21"/>
      <c r="F79" s="29"/>
      <c r="G79" s="8"/>
      <c r="H79" s="41"/>
      <c r="I79" s="19"/>
      <c r="J79" s="61">
        <v>30000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30000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272000</v>
      </c>
      <c r="E83" s="20"/>
      <c r="F83" s="30"/>
      <c r="G83" s="11"/>
      <c r="H83" s="40"/>
      <c r="I83" s="22"/>
      <c r="J83" s="11">
        <f>SUM(J84:J85)</f>
        <v>36000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36000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264000</v>
      </c>
      <c r="E84" s="21"/>
      <c r="F84" s="29"/>
      <c r="G84" s="8"/>
      <c r="H84" s="41"/>
      <c r="I84" s="19"/>
      <c r="J84" s="60">
        <v>33000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33000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3000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3000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73920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39600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34320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552500</v>
      </c>
      <c r="E91" s="20"/>
      <c r="F91" s="30"/>
      <c r="G91" s="11"/>
      <c r="H91" s="40"/>
      <c r="I91" s="22"/>
      <c r="J91" s="11">
        <f>SUM(J92:J97)</f>
        <v>202000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202000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176000</v>
      </c>
      <c r="E92" s="21"/>
      <c r="F92" s="29"/>
      <c r="G92" s="8"/>
      <c r="H92" s="41"/>
      <c r="I92" s="19"/>
      <c r="J92" s="60">
        <v>88000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88000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282800</v>
      </c>
      <c r="E93" s="21"/>
      <c r="F93" s="29"/>
      <c r="G93" s="8"/>
      <c r="H93" s="41"/>
      <c r="I93" s="19"/>
      <c r="J93" s="61">
        <v>90000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90000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93700</v>
      </c>
      <c r="E94" s="21"/>
      <c r="F94" s="29"/>
      <c r="G94" s="8"/>
      <c r="H94" s="41"/>
      <c r="I94" s="19"/>
      <c r="J94" s="61">
        <v>24000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24000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2402650.73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1426227.26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63360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132000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781063.47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82500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385000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810700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423500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266200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121000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199000</v>
      </c>
      <c r="E120" s="11"/>
      <c r="F120" s="30"/>
      <c r="G120" s="11"/>
      <c r="H120" s="40"/>
      <c r="I120" s="10"/>
      <c r="J120" s="11">
        <f>SUM(J121:J126)</f>
        <v>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120000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64000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17" right="0.17" top="0.65" bottom="0.61" header="0.5" footer="0.5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1">
      <selection activeCell="A4" sqref="A4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130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22322292.34</v>
      </c>
      <c r="E8" s="35"/>
      <c r="F8" s="35"/>
      <c r="G8" s="70"/>
      <c r="J8" s="35">
        <f>J10+J120</f>
        <v>999389.4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999389.4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22123292.34</v>
      </c>
      <c r="E10" s="15"/>
      <c r="F10" s="28"/>
      <c r="G10" s="15"/>
      <c r="H10" s="38"/>
      <c r="I10" s="14"/>
      <c r="J10" s="15">
        <f>J12+J16+J21+J26+J31+J36+J38+J45+J47+J53+J71+J75+J83+J87+J91+J99+J107+J109+J111</f>
        <v>999389.4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999389.4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277100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9600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267500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726000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275000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66000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385000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170000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55000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55000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26400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26400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3689750</v>
      </c>
      <c r="E38" s="20"/>
      <c r="F38" s="30"/>
      <c r="G38" s="11"/>
      <c r="H38" s="40"/>
      <c r="I38" s="22"/>
      <c r="J38" s="11">
        <f>SUM(J39:J43)</f>
        <v>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1375000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21600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13500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2800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5000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3310854.71</v>
      </c>
      <c r="E53" s="20"/>
      <c r="F53" s="30"/>
      <c r="G53" s="11"/>
      <c r="H53" s="40"/>
      <c r="I53" s="22"/>
      <c r="J53" s="11">
        <f>SUM(J54:J69)</f>
        <v>1000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1000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42500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36500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54000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176000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77000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113447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52000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452830.94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67000</v>
      </c>
      <c r="E65" s="21"/>
      <c r="F65" s="29"/>
      <c r="G65" s="8"/>
      <c r="H65" s="41"/>
      <c r="I65" s="19"/>
      <c r="J65" s="61">
        <v>1000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1000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122448.7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265000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330000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6809031.9</v>
      </c>
      <c r="E71" s="20"/>
      <c r="F71" s="30"/>
      <c r="G71" s="11"/>
      <c r="H71" s="40"/>
      <c r="I71" s="22"/>
      <c r="J71" s="11">
        <f>SUM(J72:J73)</f>
        <v>804929.4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804929.4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6776031.9</v>
      </c>
      <c r="E72" s="21"/>
      <c r="F72" s="29"/>
      <c r="G72" s="8"/>
      <c r="H72" s="41"/>
      <c r="I72" s="19"/>
      <c r="J72" s="60">
        <v>804929.4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804929.4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33000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426000</v>
      </c>
      <c r="E75" s="20"/>
      <c r="F75" s="30"/>
      <c r="G75" s="11"/>
      <c r="H75" s="40"/>
      <c r="I75" s="22"/>
      <c r="J75" s="11">
        <f>SUM(J76:J81)</f>
        <v>97960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97960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168400</v>
      </c>
      <c r="E76" s="21"/>
      <c r="F76" s="29"/>
      <c r="G76" s="8"/>
      <c r="H76" s="41"/>
      <c r="I76" s="19"/>
      <c r="J76" s="60">
        <v>55000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55000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46000</v>
      </c>
      <c r="E77" s="21"/>
      <c r="F77" s="29"/>
      <c r="G77" s="8"/>
      <c r="H77" s="41"/>
      <c r="I77" s="19"/>
      <c r="J77" s="61">
        <v>10560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10560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13600</v>
      </c>
      <c r="E78" s="21"/>
      <c r="F78" s="29"/>
      <c r="G78" s="8"/>
      <c r="H78" s="41"/>
      <c r="I78" s="19"/>
      <c r="J78" s="61">
        <v>2400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2400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198000</v>
      </c>
      <c r="E79" s="21"/>
      <c r="F79" s="29"/>
      <c r="G79" s="8"/>
      <c r="H79" s="41"/>
      <c r="I79" s="19"/>
      <c r="J79" s="61">
        <v>30000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30000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272000</v>
      </c>
      <c r="E83" s="20"/>
      <c r="F83" s="30"/>
      <c r="G83" s="11"/>
      <c r="H83" s="40"/>
      <c r="I83" s="22"/>
      <c r="J83" s="11">
        <f>SUM(J84:J85)</f>
        <v>1000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1000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264000</v>
      </c>
      <c r="E84" s="21"/>
      <c r="F84" s="29"/>
      <c r="G84" s="8"/>
      <c r="H84" s="41"/>
      <c r="I84" s="19"/>
      <c r="J84" s="60">
        <v>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1000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1000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73920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39600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34320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552500</v>
      </c>
      <c r="E91" s="20"/>
      <c r="F91" s="30"/>
      <c r="G91" s="11"/>
      <c r="H91" s="40"/>
      <c r="I91" s="22"/>
      <c r="J91" s="11">
        <f>SUM(J92:J97)</f>
        <v>94500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94500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176000</v>
      </c>
      <c r="E92" s="21"/>
      <c r="F92" s="29"/>
      <c r="G92" s="8"/>
      <c r="H92" s="41"/>
      <c r="I92" s="19"/>
      <c r="J92" s="60">
        <v>30800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30800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282800</v>
      </c>
      <c r="E93" s="21"/>
      <c r="F93" s="29"/>
      <c r="G93" s="8"/>
      <c r="H93" s="41"/>
      <c r="I93" s="19"/>
      <c r="J93" s="61">
        <v>43200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43200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93700</v>
      </c>
      <c r="E94" s="21"/>
      <c r="F94" s="29"/>
      <c r="G94" s="8"/>
      <c r="H94" s="41"/>
      <c r="I94" s="19"/>
      <c r="J94" s="61">
        <v>20500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20500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2402650.73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1426227.26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63360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132000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781063.47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82500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385000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810700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423500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266200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121000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199000</v>
      </c>
      <c r="E120" s="11"/>
      <c r="F120" s="30"/>
      <c r="G120" s="11"/>
      <c r="H120" s="40"/>
      <c r="I120" s="10"/>
      <c r="J120" s="11">
        <f>SUM(J121:J126)</f>
        <v>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120000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64000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22" right="0.17" top="0.63" bottom="0.66" header="0.5" footer="0.5"/>
  <pageSetup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1">
      <selection activeCell="J129" sqref="J129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113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22322292.34</v>
      </c>
      <c r="E8" s="35"/>
      <c r="F8" s="35"/>
      <c r="G8" s="70"/>
      <c r="J8" s="35">
        <f>J10+J120</f>
        <v>3680850.73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3680850.73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22123292.34</v>
      </c>
      <c r="E10" s="15"/>
      <c r="F10" s="28"/>
      <c r="G10" s="15"/>
      <c r="H10" s="38"/>
      <c r="I10" s="14"/>
      <c r="J10" s="15">
        <f>J12+J16+J21+J26+J31+J36+J38+J45+J47+J53+J71+J75+J83+J87+J91+J99+J107+J109+J111</f>
        <v>3680850.73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3680850.73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277100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9600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267500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726000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275000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66000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385000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170000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55000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55000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26400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26400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3689750</v>
      </c>
      <c r="E38" s="20"/>
      <c r="F38" s="30"/>
      <c r="G38" s="11"/>
      <c r="H38" s="40"/>
      <c r="I38" s="22"/>
      <c r="J38" s="11">
        <f>SUM(J39:J43)</f>
        <v>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1375000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21600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13500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2800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5000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3310854.71</v>
      </c>
      <c r="E53" s="20"/>
      <c r="F53" s="30"/>
      <c r="G53" s="11"/>
      <c r="H53" s="40"/>
      <c r="I53" s="22"/>
      <c r="J53" s="11">
        <f>SUM(J54:J69)</f>
        <v>0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0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42500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36500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54000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176000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77000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113447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52000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452830.94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67000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122448.7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265000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330000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6809031.9</v>
      </c>
      <c r="E71" s="20"/>
      <c r="F71" s="30"/>
      <c r="G71" s="11"/>
      <c r="H71" s="40"/>
      <c r="I71" s="22"/>
      <c r="J71" s="11">
        <f>SUM(J72:J73)</f>
        <v>0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0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6776031.9</v>
      </c>
      <c r="E72" s="21"/>
      <c r="F72" s="29"/>
      <c r="G72" s="8"/>
      <c r="H72" s="41"/>
      <c r="I72" s="19"/>
      <c r="J72" s="60">
        <v>0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0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33000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426000</v>
      </c>
      <c r="E75" s="20"/>
      <c r="F75" s="30"/>
      <c r="G75" s="11"/>
      <c r="H75" s="40"/>
      <c r="I75" s="22"/>
      <c r="J75" s="11">
        <f>SUM(J76:J81)</f>
        <v>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168400</v>
      </c>
      <c r="E76" s="21"/>
      <c r="F76" s="29"/>
      <c r="G76" s="8"/>
      <c r="H76" s="41"/>
      <c r="I76" s="19"/>
      <c r="J76" s="60">
        <v>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46000</v>
      </c>
      <c r="E77" s="21"/>
      <c r="F77" s="29"/>
      <c r="G77" s="8"/>
      <c r="H77" s="41"/>
      <c r="I77" s="19"/>
      <c r="J77" s="61">
        <v>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13600</v>
      </c>
      <c r="E78" s="21"/>
      <c r="F78" s="29"/>
      <c r="G78" s="8"/>
      <c r="H78" s="41"/>
      <c r="I78" s="19"/>
      <c r="J78" s="61">
        <v>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198000</v>
      </c>
      <c r="E79" s="21"/>
      <c r="F79" s="29"/>
      <c r="G79" s="8"/>
      <c r="H79" s="41"/>
      <c r="I79" s="19"/>
      <c r="J79" s="61">
        <v>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272000</v>
      </c>
      <c r="E83" s="20"/>
      <c r="F83" s="30"/>
      <c r="G83" s="11"/>
      <c r="H83" s="40"/>
      <c r="I83" s="22"/>
      <c r="J83" s="11">
        <f>SUM(J84:J85)</f>
        <v>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264000</v>
      </c>
      <c r="E84" s="21"/>
      <c r="F84" s="29"/>
      <c r="G84" s="8"/>
      <c r="H84" s="41"/>
      <c r="I84" s="19"/>
      <c r="J84" s="60">
        <v>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73920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39600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34320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552500</v>
      </c>
      <c r="E91" s="20"/>
      <c r="F91" s="30"/>
      <c r="G91" s="11"/>
      <c r="H91" s="40"/>
      <c r="I91" s="22"/>
      <c r="J91" s="11">
        <f>SUM(J92:J97)</f>
        <v>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176000</v>
      </c>
      <c r="E92" s="21"/>
      <c r="F92" s="29"/>
      <c r="G92" s="8"/>
      <c r="H92" s="41"/>
      <c r="I92" s="19"/>
      <c r="J92" s="60">
        <v>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282800</v>
      </c>
      <c r="E93" s="21"/>
      <c r="F93" s="29"/>
      <c r="G93" s="8"/>
      <c r="H93" s="41"/>
      <c r="I93" s="19"/>
      <c r="J93" s="61">
        <v>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93700</v>
      </c>
      <c r="E94" s="21"/>
      <c r="F94" s="29"/>
      <c r="G94" s="8"/>
      <c r="H94" s="41"/>
      <c r="I94" s="19"/>
      <c r="J94" s="61">
        <v>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2402650.73</v>
      </c>
      <c r="E99" s="20"/>
      <c r="F99" s="30"/>
      <c r="G99" s="11"/>
      <c r="H99" s="40"/>
      <c r="I99" s="22"/>
      <c r="J99" s="11">
        <f>SUM(J100:J105)</f>
        <v>2402650.73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2402650.73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1426227.26</v>
      </c>
      <c r="E100" s="21"/>
      <c r="F100" s="29"/>
      <c r="G100" s="8"/>
      <c r="H100" s="41"/>
      <c r="I100" s="19"/>
      <c r="J100" s="60">
        <v>1426227.26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1426227.26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63360</v>
      </c>
      <c r="E101" s="21"/>
      <c r="F101" s="29"/>
      <c r="G101" s="8"/>
      <c r="H101" s="41"/>
      <c r="I101" s="19"/>
      <c r="J101" s="61">
        <v>63360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63360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132000</v>
      </c>
      <c r="E102" s="21"/>
      <c r="F102" s="29"/>
      <c r="G102" s="8"/>
      <c r="H102" s="41"/>
      <c r="I102" s="19"/>
      <c r="J102" s="61">
        <v>132000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132000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781063.47</v>
      </c>
      <c r="E105" s="21"/>
      <c r="F105" s="29"/>
      <c r="G105" s="8"/>
      <c r="H105" s="41"/>
      <c r="I105" s="19"/>
      <c r="J105" s="62">
        <v>781063.47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781063.47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82500</v>
      </c>
      <c r="E107" s="20"/>
      <c r="F107" s="30"/>
      <c r="G107" s="11"/>
      <c r="H107" s="40"/>
      <c r="I107" s="22"/>
      <c r="J107" s="11">
        <v>82500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82500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385000</v>
      </c>
      <c r="E109" s="20"/>
      <c r="F109" s="30"/>
      <c r="G109" s="11"/>
      <c r="H109" s="40"/>
      <c r="I109" s="22"/>
      <c r="J109" s="11">
        <v>385000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385000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810700</v>
      </c>
      <c r="E111" s="20"/>
      <c r="F111" s="30"/>
      <c r="G111" s="11"/>
      <c r="H111" s="40"/>
      <c r="I111" s="22"/>
      <c r="J111" s="11">
        <f>SUM(J112:J117)</f>
        <v>810700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810700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423500</v>
      </c>
      <c r="E112" s="21"/>
      <c r="F112" s="29"/>
      <c r="G112" s="8"/>
      <c r="H112" s="41"/>
      <c r="I112" s="19"/>
      <c r="J112" s="60">
        <v>423500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423500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266200</v>
      </c>
      <c r="E113" s="21"/>
      <c r="F113" s="29"/>
      <c r="G113" s="8"/>
      <c r="H113" s="41"/>
      <c r="I113" s="19"/>
      <c r="J113" s="61">
        <v>266200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266200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121000</v>
      </c>
      <c r="E114" s="21"/>
      <c r="F114" s="29"/>
      <c r="G114" s="8"/>
      <c r="H114" s="41"/>
      <c r="I114" s="19"/>
      <c r="J114" s="61">
        <v>121000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121000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199000</v>
      </c>
      <c r="E120" s="11"/>
      <c r="F120" s="30"/>
      <c r="G120" s="11"/>
      <c r="H120" s="40"/>
      <c r="I120" s="10"/>
      <c r="J120" s="11">
        <f>SUM(J121:J126)</f>
        <v>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120000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64000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2" right="0.19" top="0.67" bottom="0.62" header="0.5" footer="0.5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Pikkie Saunders</dc:creator>
  <cp:keywords/>
  <dc:description/>
  <cp:lastModifiedBy>PMG</cp:lastModifiedBy>
  <cp:lastPrinted>2005-04-11T13:00:03Z</cp:lastPrinted>
  <dcterms:created xsi:type="dcterms:W3CDTF">2005-03-08T07:36:29Z</dcterms:created>
  <dcterms:modified xsi:type="dcterms:W3CDTF">2005-09-06T09:04:40Z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-876477442</vt:i4>
  </property>
  <property fmtid="{D5CDD505-2E9C-101B-9397-08002B2CF9AE}" pid="3" name="_EmailSubject">
    <vt:lpwstr>BdgtAlloc2004-2005-EXCO26-0903205-AnnB.xls</vt:lpwstr>
  </property>
  <property fmtid="{D5CDD505-2E9C-101B-9397-08002B2CF9AE}" pid="4" name="_AuthorEmail">
    <vt:lpwstr>Humbelani@demarcation.org.za</vt:lpwstr>
  </property>
  <property fmtid="{D5CDD505-2E9C-101B-9397-08002B2CF9AE}" pid="5" name="_AuthorEmailDisplayName">
    <vt:lpwstr>Humbelani Ndou</vt:lpwstr>
  </property>
  <property fmtid="{D5CDD505-2E9C-101B-9397-08002B2CF9AE}" pid="6" name="_PreviousAdHocReviewCycleID">
    <vt:i4>-1352042553</vt:i4>
  </property>
  <property fmtid="{D5CDD505-2E9C-101B-9397-08002B2CF9AE}" pid="7" name="_ReviewingToolsShownOnce">
    <vt:lpwstr/>
  </property>
</Properties>
</file>