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445" activeTab="0"/>
  </bookViews>
  <sheets>
    <sheet name="Sheet1" sheetId="1" r:id="rId1"/>
    <sheet name="Sheet2" sheetId="2" r:id="rId2"/>
    <sheet name="Sheet3" sheetId="3" r:id="rId3"/>
  </sheets>
  <definedNames>
    <definedName name="term">'Sheet1'!$B$4</definedName>
  </definedNames>
  <calcPr fullCalcOnLoad="1"/>
</workbook>
</file>

<file path=xl/sharedStrings.xml><?xml version="1.0" encoding="utf-8"?>
<sst xmlns="http://schemas.openxmlformats.org/spreadsheetml/2006/main" count="37" uniqueCount="33">
  <si>
    <t>Impact of costs</t>
  </si>
  <si>
    <t>Inflation</t>
  </si>
  <si>
    <t>Real bonds</t>
  </si>
  <si>
    <t>Risk free</t>
  </si>
  <si>
    <t>Net real / risk free</t>
  </si>
  <si>
    <t>Additional return above risk free</t>
  </si>
  <si>
    <t>Investment return</t>
  </si>
  <si>
    <t>Tax (40% of 18% rate)</t>
  </si>
  <si>
    <t>Medium</t>
  </si>
  <si>
    <t>Costs</t>
  </si>
  <si>
    <t>Net Return</t>
  </si>
  <si>
    <t>Accumulation R 100k for 20 yrs</t>
  </si>
  <si>
    <t>Compared to retirement fund cost level</t>
  </si>
  <si>
    <t>Impact of cost reduction</t>
  </si>
  <si>
    <t>Reduction in final ben. vs no costs at all</t>
  </si>
  <si>
    <t>Impact of tax</t>
  </si>
  <si>
    <t>Add back tax</t>
  </si>
  <si>
    <t>Reduction due to tax</t>
  </si>
  <si>
    <t>no costs</t>
  </si>
  <si>
    <t>R.F.</t>
  </si>
  <si>
    <t>U.T.'s</t>
  </si>
  <si>
    <t>Policies</t>
  </si>
  <si>
    <t>Initial value</t>
  </si>
  <si>
    <t>Increase to final ben. vs comparative</t>
  </si>
  <si>
    <t>Term</t>
  </si>
  <si>
    <t>Accumulation R 100k for term</t>
  </si>
  <si>
    <t>Notes:</t>
  </si>
  <si>
    <t>All values are illustrative</t>
  </si>
  <si>
    <t>Only cells in yellow should be adjusted</t>
  </si>
  <si>
    <t>Based on a lump sum investment</t>
  </si>
  <si>
    <t>This is not intended to demonstrate the situation with recurring investments: for recurring investments,</t>
  </si>
  <si>
    <t>amounts will differ in magnitude although the direction will be the same.</t>
  </si>
  <si>
    <t>(for example based on a lump sum in a preservation fund, or other vehicle without additional contributions.)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</si>
</sst>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%"/>
    <numFmt numFmtId="173" formatCode="_ * #,##0.0_ ;_ * \-#,##0.0_ ;_ * &quot;-&quot;??_ ;_ @_ "/>
    <numFmt numFmtId="174" formatCode="_ * #,##0_ ;_ * \-#,##0_ ;_ * &quot;-&quot;??_ ;_ @_ "/>
    <numFmt numFmtId="175" formatCode="0.0000%"/>
    <numFmt numFmtId="176" formatCode="0.000%"/>
  </numFmts>
  <fonts count="5">
    <font>
      <sz val="11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19" applyAlignment="1">
      <alignment/>
    </xf>
    <xf numFmtId="172" fontId="0" fillId="0" borderId="0" xfId="19" applyNumberFormat="1" applyAlignment="1">
      <alignment/>
    </xf>
    <xf numFmtId="172" fontId="0" fillId="0" borderId="1" xfId="19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15" applyNumberFormat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174" fontId="4" fillId="2" borderId="0" xfId="15" applyNumberFormat="1" applyFont="1" applyFill="1" applyAlignment="1">
      <alignment/>
    </xf>
    <xf numFmtId="172" fontId="0" fillId="2" borderId="0" xfId="19" applyNumberFormat="1" applyFill="1" applyAlignment="1">
      <alignment/>
    </xf>
    <xf numFmtId="172" fontId="0" fillId="2" borderId="2" xfId="19" applyNumberFormat="1" applyFill="1" applyBorder="1" applyAlignment="1">
      <alignment/>
    </xf>
    <xf numFmtId="10" fontId="3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FFFF"/>
      <rgbColor rgb="00CC99FF"/>
      <rgbColor rgb="00FF6600"/>
      <rgbColor rgb="00FFCC00"/>
      <rgbColor rgb="003366FF"/>
      <rgbColor rgb="0099CCFF"/>
      <rgbColor rgb="00339966"/>
      <rgbColor rgb="00000099"/>
      <rgbColor rgb="00CC99FF"/>
      <rgbColor rgb="00FF6600"/>
      <rgbColor rgb="00FFCC00"/>
      <rgbColor rgb="003366FF"/>
      <rgbColor rgb="0099CCFF"/>
      <rgbColor rgb="00339966"/>
      <rgbColor rgb="0099CC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8">
      <selection activeCell="E10" sqref="E10"/>
    </sheetView>
  </sheetViews>
  <sheetFormatPr defaultColWidth="9.00390625" defaultRowHeight="14.25"/>
  <cols>
    <col min="1" max="1" width="26.50390625" style="0" customWidth="1"/>
    <col min="2" max="3" width="10.875" style="0" bestFit="1" customWidth="1"/>
    <col min="4" max="4" width="12.25390625" style="0" customWidth="1"/>
    <col min="5" max="5" width="9.75390625" style="0" customWidth="1"/>
    <col min="6" max="6" width="11.125" style="0" customWidth="1"/>
  </cols>
  <sheetData>
    <row r="1" spans="1:2" ht="15">
      <c r="A1" s="5" t="s">
        <v>0</v>
      </c>
      <c r="B1" s="17" t="s">
        <v>32</v>
      </c>
    </row>
    <row r="3" spans="1:2" ht="14.25">
      <c r="A3" t="s">
        <v>22</v>
      </c>
      <c r="B3" s="12">
        <v>100000</v>
      </c>
    </row>
    <row r="4" spans="1:2" ht="14.25">
      <c r="A4" t="s">
        <v>24</v>
      </c>
      <c r="B4" s="11">
        <v>20</v>
      </c>
    </row>
    <row r="6" spans="1:2" ht="14.25">
      <c r="A6" t="s">
        <v>1</v>
      </c>
      <c r="B6" s="13">
        <v>0.05</v>
      </c>
    </row>
    <row r="7" spans="1:2" ht="14.25">
      <c r="A7" t="s">
        <v>2</v>
      </c>
      <c r="B7" s="14">
        <v>0.04</v>
      </c>
    </row>
    <row r="8" spans="1:2" ht="14.25">
      <c r="A8" t="s">
        <v>3</v>
      </c>
      <c r="B8" s="3">
        <f>B6+B7</f>
        <v>0.09</v>
      </c>
    </row>
    <row r="9" spans="1:2" ht="14.25">
      <c r="A9" t="s">
        <v>7</v>
      </c>
      <c r="B9" s="14">
        <f>-0.18*B8*0.4</f>
        <v>-0.00648</v>
      </c>
    </row>
    <row r="10" spans="1:2" ht="14.25">
      <c r="A10" t="s">
        <v>4</v>
      </c>
      <c r="B10" s="3">
        <f>B8+B9</f>
        <v>0.08352</v>
      </c>
    </row>
    <row r="11" spans="1:2" ht="14.25">
      <c r="A11" t="s">
        <v>5</v>
      </c>
      <c r="B11" s="3">
        <v>0.01648000000000001</v>
      </c>
    </row>
    <row r="12" spans="1:2" ht="15" thickBot="1">
      <c r="A12" t="s">
        <v>6</v>
      </c>
      <c r="B12" s="4">
        <f>B11+B10</f>
        <v>0.1</v>
      </c>
    </row>
    <row r="16" spans="1:6" s="5" customFormat="1" ht="15">
      <c r="A16" s="5" t="s">
        <v>8</v>
      </c>
      <c r="C16" s="5" t="s">
        <v>18</v>
      </c>
      <c r="D16" s="5" t="s">
        <v>19</v>
      </c>
      <c r="E16" s="5" t="s">
        <v>20</v>
      </c>
      <c r="F16" s="5" t="s">
        <v>21</v>
      </c>
    </row>
    <row r="17" spans="1:6" ht="14.25">
      <c r="A17" t="s">
        <v>9</v>
      </c>
      <c r="C17" s="1">
        <v>0</v>
      </c>
      <c r="D17" s="7">
        <v>0.015</v>
      </c>
      <c r="E17" s="7">
        <v>0.016</v>
      </c>
      <c r="F17" s="7">
        <v>0.022</v>
      </c>
    </row>
    <row r="18" spans="1:6" ht="14.25">
      <c r="A18" t="s">
        <v>10</v>
      </c>
      <c r="C18" s="8">
        <f>$B$12-C17</f>
        <v>0.1</v>
      </c>
      <c r="D18" s="8">
        <f>$B$12-D17</f>
        <v>0.085</v>
      </c>
      <c r="E18" s="8">
        <f>$B$12-E17</f>
        <v>0.084</v>
      </c>
      <c r="F18" s="8">
        <f>$B$12-F17</f>
        <v>0.07800000000000001</v>
      </c>
    </row>
    <row r="20" spans="1:6" ht="14.25">
      <c r="A20" s="10" t="s">
        <v>25</v>
      </c>
      <c r="C20" s="9">
        <f>$B$3*(1+C18)^term</f>
        <v>672749.994932561</v>
      </c>
      <c r="D20" s="9">
        <f>$B$3*(1+D18)^term</f>
        <v>511204.61246248026</v>
      </c>
      <c r="E20" s="9">
        <f>$B$3*(1+E18)^term</f>
        <v>501863.538127031</v>
      </c>
      <c r="F20" s="9">
        <f>$B$3*(1+F18)^term</f>
        <v>449133.25961517694</v>
      </c>
    </row>
    <row r="21" spans="1:6" ht="14.25">
      <c r="A21" s="6" t="s">
        <v>14</v>
      </c>
      <c r="D21" s="2">
        <f>-(D20-$C20)/$C20</f>
        <v>0.24012691740900663</v>
      </c>
      <c r="E21" s="2">
        <f>-(E20-$C20)/$C20</f>
        <v>0.25401182919765053</v>
      </c>
      <c r="F21" s="2">
        <f>-(F20-$C20)/$C20</f>
        <v>0.33239202824490577</v>
      </c>
    </row>
    <row r="22" spans="1:6" ht="14.25">
      <c r="A22" s="6" t="s">
        <v>12</v>
      </c>
      <c r="E22" s="2">
        <f>($D20-E20)/$D20</f>
        <v>0.018272672248501758</v>
      </c>
      <c r="F22" s="2">
        <f>($D20-F20)/$D20</f>
        <v>0.12142173864258518</v>
      </c>
    </row>
    <row r="25" spans="1:6" ht="15">
      <c r="A25" s="5" t="s">
        <v>13</v>
      </c>
      <c r="B25" s="15">
        <v>0.0025</v>
      </c>
      <c r="D25" s="7">
        <f>D$18+$B25</f>
        <v>0.08750000000000001</v>
      </c>
      <c r="E25" s="7">
        <f>E$18+$B25</f>
        <v>0.08650000000000001</v>
      </c>
      <c r="F25" s="7">
        <f>F$18+$B25</f>
        <v>0.08050000000000002</v>
      </c>
    </row>
    <row r="26" spans="1:6" ht="14.25">
      <c r="A26" t="s">
        <v>11</v>
      </c>
      <c r="D26" s="9">
        <f>$B$3*(1+D25)^term</f>
        <v>535285.2945489498</v>
      </c>
      <c r="E26" s="9">
        <f>$B$3*(1+E25)^term</f>
        <v>525526.4911006477</v>
      </c>
      <c r="F26" s="9">
        <f>$B$3*(1+F25)^term</f>
        <v>470430.44936582434</v>
      </c>
    </row>
    <row r="27" spans="1:6" ht="14.25">
      <c r="A27" s="6" t="s">
        <v>23</v>
      </c>
      <c r="D27" s="2">
        <f>(D26-D$20)/D$20</f>
        <v>0.04710576058864677</v>
      </c>
      <c r="E27" s="2">
        <f>(E26-E$20)/E$20</f>
        <v>0.04715017365463036</v>
      </c>
      <c r="F27" s="2">
        <f>(F26-F$20)/F$20</f>
        <v>0.04741842046811476</v>
      </c>
    </row>
    <row r="30" spans="1:6" ht="15">
      <c r="A30" s="5" t="s">
        <v>13</v>
      </c>
      <c r="B30" s="15">
        <v>0.005</v>
      </c>
      <c r="D30" s="7">
        <f>D$18+$B30</f>
        <v>0.09000000000000001</v>
      </c>
      <c r="E30" s="7">
        <f>E$18+$B30</f>
        <v>0.08900000000000001</v>
      </c>
      <c r="F30" s="7">
        <f>F$18+$B30</f>
        <v>0.08300000000000002</v>
      </c>
    </row>
    <row r="31" spans="1:6" ht="14.25">
      <c r="A31" t="s">
        <v>11</v>
      </c>
      <c r="D31" s="9">
        <f>$B$3*(1+D30)^term</f>
        <v>560441.0767778298</v>
      </c>
      <c r="E31" s="9">
        <f>$B$3*(1+E30)^term</f>
        <v>550246.8881238429</v>
      </c>
      <c r="F31" s="9">
        <f>$B$3*(1+F30)^term</f>
        <v>492684.7643824389</v>
      </c>
    </row>
    <row r="32" spans="1:6" ht="14.25">
      <c r="A32" s="6" t="s">
        <v>23</v>
      </c>
      <c r="D32" s="2">
        <f>(D31-D$20)/D$20</f>
        <v>0.0963145932470694</v>
      </c>
      <c r="E32" s="2">
        <f>(E31-E$20)/E$20</f>
        <v>0.09640738232823194</v>
      </c>
      <c r="F32" s="2">
        <f>(F31-F$20)/F$20</f>
        <v>0.09696789056454526</v>
      </c>
    </row>
    <row r="35" ht="15">
      <c r="A35" s="5" t="s">
        <v>15</v>
      </c>
    </row>
    <row r="36" spans="1:6" ht="14.25">
      <c r="A36" t="s">
        <v>16</v>
      </c>
      <c r="C36" s="8">
        <f>C18-$B$9</f>
        <v>0.10648</v>
      </c>
      <c r="D36" s="8">
        <f>D18-$B$9</f>
        <v>0.09148</v>
      </c>
      <c r="E36" s="8">
        <f>E18-$B$9</f>
        <v>0.09048</v>
      </c>
      <c r="F36" s="8">
        <f>F18-$B$9</f>
        <v>0.08448000000000001</v>
      </c>
    </row>
    <row r="37" spans="1:6" ht="14.25">
      <c r="A37" t="s">
        <v>11</v>
      </c>
      <c r="C37" s="9">
        <f>$B$3*(1+C36)^term</f>
        <v>756608.7618384733</v>
      </c>
      <c r="D37" s="9">
        <f>$B$3*(1+D36)^term</f>
        <v>575858.3179310497</v>
      </c>
      <c r="E37" s="9">
        <f>$B$3*(1+E36)^term</f>
        <v>565397.7759116596</v>
      </c>
      <c r="F37" s="9">
        <f>$B$3*(1+F36)^term</f>
        <v>506326.8324557889</v>
      </c>
    </row>
    <row r="38" spans="1:6" ht="14.25">
      <c r="A38" s="6" t="s">
        <v>17</v>
      </c>
      <c r="C38" s="2">
        <f>(C37-C20)/C37</f>
        <v>0.11083504597824778</v>
      </c>
      <c r="D38" s="2">
        <f>(D37-D20)/D37</f>
        <v>0.11227363303678245</v>
      </c>
      <c r="E38" s="2">
        <f>(E37-E20)/E37</f>
        <v>0.11237086612550713</v>
      </c>
      <c r="F38" s="2">
        <f>(F37-F20)/F37</f>
        <v>0.1129578153368081</v>
      </c>
    </row>
    <row r="41" spans="1:2" ht="14.25">
      <c r="A41" s="16" t="s">
        <v>26</v>
      </c>
      <c r="B41" s="16"/>
    </row>
    <row r="42" spans="1:2" ht="14.25">
      <c r="A42" s="16" t="s">
        <v>27</v>
      </c>
      <c r="B42" s="16"/>
    </row>
    <row r="43" spans="1:2" ht="14.25">
      <c r="A43" s="16" t="s">
        <v>28</v>
      </c>
      <c r="B43" s="16"/>
    </row>
    <row r="44" spans="1:2" ht="14.25">
      <c r="A44" s="16" t="s">
        <v>29</v>
      </c>
      <c r="B44" s="16"/>
    </row>
    <row r="45" spans="1:2" ht="14.25">
      <c r="A45" s="16" t="s">
        <v>30</v>
      </c>
      <c r="B45" s="16"/>
    </row>
    <row r="46" spans="1:2" ht="14.25">
      <c r="A46" s="16"/>
      <c r="B46" s="16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Investec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Investec Staff</dc:creator>
  <cp:keywords/>
  <dc:description/>
  <cp:lastModifiedBy>PC10</cp:lastModifiedBy>
  <cp:lastPrinted>2004-11-09T10:31:15Z</cp:lastPrinted>
  <dcterms:created xsi:type="dcterms:W3CDTF">2003-12-03T12:47:52Z</dcterms:created>
  <dcterms:modified xsi:type="dcterms:W3CDTF">2004-11-11T12:56:37Z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