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'Sheet1'!$A$1:$G$154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<sst xmlns="http://schemas.openxmlformats.org/spreadsheetml/2006/main" count="140" uniqueCount="96">
  <si>
    <t>Catering</t>
  </si>
  <si>
    <t>Total</t>
  </si>
  <si>
    <t>Travel</t>
  </si>
  <si>
    <t>Telephone Costs</t>
  </si>
  <si>
    <t>General Committtee Expenditure</t>
  </si>
  <si>
    <t>Office Supplies and Stationary</t>
  </si>
  <si>
    <t>Total Proposed Committee 2005/6 Budget</t>
  </si>
  <si>
    <t>No of meetings per year</t>
  </si>
  <si>
    <t>No of people attending meetings</t>
  </si>
  <si>
    <t>Cost per person</t>
  </si>
  <si>
    <t>Public Hearings</t>
  </si>
  <si>
    <t>no of Public hearings per year</t>
  </si>
  <si>
    <t>cost per researcher</t>
  </si>
  <si>
    <t>2 per week</t>
  </si>
  <si>
    <t>Total Cost for Catering of Committee Meetings</t>
  </si>
  <si>
    <t>no of members travelling</t>
  </si>
  <si>
    <t>no of staff travelling</t>
  </si>
  <si>
    <t>no of days in visit</t>
  </si>
  <si>
    <t>no of  provincial visits</t>
  </si>
  <si>
    <t>Air Fare - MP's</t>
  </si>
  <si>
    <t>Air Fare - Staff</t>
  </si>
  <si>
    <t>Accommodation - MP's in SA</t>
  </si>
  <si>
    <t>Accommodation - staff  in SA</t>
  </si>
  <si>
    <t>Subsistance allowance MP's in SA</t>
  </si>
  <si>
    <t>Vehicle Hire  MP's in SA</t>
  </si>
  <si>
    <t>Vehicle Hire  Staff' in SA</t>
  </si>
  <si>
    <t>no of vehicles needed to hire - MP's</t>
  </si>
  <si>
    <t>no of vehicles needed to hire - staff</t>
  </si>
  <si>
    <t>Parking</t>
  </si>
  <si>
    <t>per ticket</t>
  </si>
  <si>
    <t>per night</t>
  </si>
  <si>
    <t>per day</t>
  </si>
  <si>
    <t xml:space="preserve">Self Hosting Workshops </t>
  </si>
  <si>
    <t>no of workshops</t>
  </si>
  <si>
    <t>no of people attending workshops</t>
  </si>
  <si>
    <t>no of days in workshop</t>
  </si>
  <si>
    <t>Catering cost per person</t>
  </si>
  <si>
    <t>Total cost for catering at self host workshop</t>
  </si>
  <si>
    <t>Invited Workshops</t>
  </si>
  <si>
    <t>no of workshops attending</t>
  </si>
  <si>
    <t>no of MP's attending</t>
  </si>
  <si>
    <t>no of Staff attending</t>
  </si>
  <si>
    <t>no of days of workshop</t>
  </si>
  <si>
    <t>no of vehicles needed for hire - MP's</t>
  </si>
  <si>
    <t>no of vehicles needed for hire - Staff</t>
  </si>
  <si>
    <t>no of  overseas trips</t>
  </si>
  <si>
    <t>Subsistance allowance MP's in SA($)</t>
  </si>
  <si>
    <t>Subsistance allowance Staff's in SA($)</t>
  </si>
  <si>
    <t>no of lines in office</t>
  </si>
  <si>
    <t xml:space="preserve">Total cost of telephone </t>
  </si>
  <si>
    <t>cost per line per year</t>
  </si>
  <si>
    <t>per month</t>
  </si>
  <si>
    <t>no of people in office</t>
  </si>
  <si>
    <t>cost per person per year</t>
  </si>
  <si>
    <t>Total cost of Office supplies and stationary</t>
  </si>
  <si>
    <t>Total cost of oversight travel</t>
  </si>
  <si>
    <t>Total cost of travel to attend workshops/seminars/conferences</t>
  </si>
  <si>
    <t>Total cost of overseas Best practice travel</t>
  </si>
  <si>
    <t>no of outside venues</t>
  </si>
  <si>
    <t>no of people attending hearing</t>
  </si>
  <si>
    <t>no of adverts per hearing</t>
  </si>
  <si>
    <t>no of rented equipment</t>
  </si>
  <si>
    <t>cost per venue</t>
  </si>
  <si>
    <t>cost per advert</t>
  </si>
  <si>
    <t>cost per rented equipment</t>
  </si>
  <si>
    <t>cost per person for catering</t>
  </si>
  <si>
    <t>Total cost for Public hearings</t>
  </si>
  <si>
    <t>Total for researcher</t>
  </si>
  <si>
    <t>Total for advertising</t>
  </si>
  <si>
    <t>Total for Rental Equipment</t>
  </si>
  <si>
    <t>Total for Catering</t>
  </si>
  <si>
    <t>no of  outside researchers/legal experts needed per hearing</t>
  </si>
  <si>
    <t>Petrol Costs</t>
  </si>
  <si>
    <t>Committee Meetings</t>
  </si>
  <si>
    <t>Process and Review Legislation</t>
  </si>
  <si>
    <t>Conduct Oversight</t>
  </si>
  <si>
    <t>no of times per year</t>
  </si>
  <si>
    <t>Workshops/Seminars/Conferences</t>
  </si>
  <si>
    <t>Cost per rented equipment</t>
  </si>
  <si>
    <t>Total cost of Self hosting workshops</t>
  </si>
  <si>
    <t>Petrol costs</t>
  </si>
  <si>
    <t>Study tours</t>
  </si>
  <si>
    <t xml:space="preserve">PC on Correctional Services </t>
  </si>
  <si>
    <t>Total for Outside Venue</t>
  </si>
  <si>
    <t xml:space="preserve">Cost per researcher/legal expert </t>
  </si>
  <si>
    <t>Total cost of  outside researchers/legal experts needed per hearing</t>
  </si>
  <si>
    <t>Accommodation for legal experts/researchers</t>
  </si>
  <si>
    <t>Total cost for accommodation</t>
  </si>
  <si>
    <t xml:space="preserve">Travel outside SA for Best Practice in the continent:Uganda, Zimbabwe &amp; Tanzania </t>
  </si>
  <si>
    <t>Vehicle Hire  MP's in host country</t>
  </si>
  <si>
    <t xml:space="preserve">Vehicle Hire  Staff' in host country </t>
  </si>
  <si>
    <t xml:space="preserve">Training for Committee </t>
  </si>
  <si>
    <t xml:space="preserve">Subject related training </t>
  </si>
  <si>
    <t xml:space="preserve">Gifts </t>
  </si>
  <si>
    <t xml:space="preserve">gifts for visiting delegations </t>
  </si>
  <si>
    <t xml:space="preserve">Tapes for Public Hearings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</si>
</sst>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workbookViewId="0" topLeftCell="A86">
      <selection activeCell="A1" sqref="A1:G1"/>
    </sheetView>
  </sheetViews>
  <sheetFormatPr defaultColWidth="9.140625" defaultRowHeight="12.75"/>
  <cols>
    <col min="1" max="1" width="24.7109375" style="0" customWidth="1"/>
    <col min="2" max="2" width="21.140625" style="0" bestFit="1" customWidth="1"/>
    <col min="3" max="3" width="13.28125" style="0" customWidth="1"/>
    <col min="4" max="4" width="1.8515625" style="0" customWidth="1"/>
    <col min="5" max="5" width="11.00390625" style="0" customWidth="1"/>
    <col min="6" max="6" width="1.421875" style="0" customWidth="1"/>
    <col min="7" max="7" width="10.8515625" style="0" bestFit="1" customWidth="1"/>
  </cols>
  <sheetData>
    <row r="1" spans="1:7" ht="12.75">
      <c r="A1" s="32" t="s">
        <v>82</v>
      </c>
      <c r="B1" s="33"/>
      <c r="C1" s="33"/>
      <c r="D1" s="33"/>
      <c r="E1" s="33"/>
      <c r="F1" s="33"/>
      <c r="G1" s="34"/>
    </row>
    <row r="2" spans="1:7" ht="12.75">
      <c r="A2" s="26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6" ht="12.75">
      <c r="A6" s="1" t="s">
        <v>74</v>
      </c>
    </row>
    <row r="9" spans="1:7" ht="12.75">
      <c r="A9" s="2" t="s">
        <v>73</v>
      </c>
      <c r="G9" s="3" t="s">
        <v>1</v>
      </c>
    </row>
    <row r="11" spans="1:7" ht="12.75">
      <c r="A11" s="9" t="s">
        <v>0</v>
      </c>
      <c r="G11" s="4"/>
    </row>
    <row r="12" spans="1:7" ht="12.75">
      <c r="A12" s="9"/>
      <c r="G12" s="4"/>
    </row>
    <row r="13" spans="1:7" ht="12.75">
      <c r="A13" s="2" t="s">
        <v>7</v>
      </c>
      <c r="C13" t="s">
        <v>13</v>
      </c>
      <c r="G13" s="18">
        <v>80</v>
      </c>
    </row>
    <row r="14" spans="1:7" ht="12.75">
      <c r="A14" s="2" t="s">
        <v>8</v>
      </c>
      <c r="G14" s="18">
        <v>30</v>
      </c>
    </row>
    <row r="15" spans="1:7" ht="12.75">
      <c r="A15" s="2" t="s">
        <v>9</v>
      </c>
      <c r="G15" s="18">
        <v>35</v>
      </c>
    </row>
    <row r="16" spans="1:7" ht="12.75">
      <c r="A16" s="2" t="s">
        <v>14</v>
      </c>
      <c r="G16" s="8">
        <f>+G15*G14*G13</f>
        <v>84000</v>
      </c>
    </row>
    <row r="17" ht="12.75">
      <c r="G17" s="4"/>
    </row>
    <row r="18" spans="1:7" ht="12.75">
      <c r="A18" s="1"/>
      <c r="G18" s="4"/>
    </row>
    <row r="19" spans="1:7" ht="12.75">
      <c r="A19" s="9" t="s">
        <v>10</v>
      </c>
      <c r="G19" s="4"/>
    </row>
    <row r="20" spans="1:7" ht="12.75">
      <c r="A20" s="1"/>
      <c r="G20" s="4"/>
    </row>
    <row r="21" spans="1:7" ht="12.75">
      <c r="A21" s="2" t="s">
        <v>11</v>
      </c>
      <c r="G21" s="18">
        <v>3</v>
      </c>
    </row>
    <row r="22" spans="1:7" ht="12.75">
      <c r="A22" s="2" t="s">
        <v>71</v>
      </c>
      <c r="G22" s="18">
        <v>2</v>
      </c>
    </row>
    <row r="23" spans="1:7" ht="12.75">
      <c r="A23" s="2" t="s">
        <v>58</v>
      </c>
      <c r="G23" s="18">
        <v>3</v>
      </c>
    </row>
    <row r="24" spans="1:7" ht="12.75">
      <c r="A24" s="2" t="s">
        <v>59</v>
      </c>
      <c r="G24" s="18">
        <v>50</v>
      </c>
    </row>
    <row r="25" spans="1:7" ht="12.75">
      <c r="A25" s="2" t="s">
        <v>60</v>
      </c>
      <c r="G25" s="18">
        <v>1</v>
      </c>
    </row>
    <row r="26" spans="1:7" ht="12.75">
      <c r="A26" s="2" t="s">
        <v>61</v>
      </c>
      <c r="G26" s="18">
        <v>1</v>
      </c>
    </row>
    <row r="27" spans="1:7" ht="12.75">
      <c r="A27" s="2" t="s">
        <v>62</v>
      </c>
      <c r="G27" s="18">
        <v>25000</v>
      </c>
    </row>
    <row r="28" spans="1:7" ht="12.75">
      <c r="A28" s="2" t="s">
        <v>12</v>
      </c>
      <c r="G28" s="18">
        <v>25000</v>
      </c>
    </row>
    <row r="29" spans="1:7" ht="12.75">
      <c r="A29" s="2" t="s">
        <v>63</v>
      </c>
      <c r="G29" s="18">
        <v>25000</v>
      </c>
    </row>
    <row r="30" spans="1:7" ht="12.75">
      <c r="A30" s="2" t="s">
        <v>64</v>
      </c>
      <c r="G30" s="18">
        <v>15000</v>
      </c>
    </row>
    <row r="31" spans="1:7" ht="13.5" thickBot="1">
      <c r="A31" s="2" t="s">
        <v>65</v>
      </c>
      <c r="G31" s="18">
        <v>35</v>
      </c>
    </row>
    <row r="32" spans="1:7" ht="12.75">
      <c r="A32" s="2" t="s">
        <v>83</v>
      </c>
      <c r="G32" s="27">
        <f>+G23*G27</f>
        <v>75000</v>
      </c>
    </row>
    <row r="33" spans="1:7" ht="12.75">
      <c r="A33" s="2" t="s">
        <v>67</v>
      </c>
      <c r="G33" s="28">
        <f>+G22*G28*G21</f>
        <v>150000</v>
      </c>
    </row>
    <row r="34" spans="1:7" ht="12.75">
      <c r="A34" s="2" t="s">
        <v>68</v>
      </c>
      <c r="G34" s="28">
        <f>+G25*G29*G21</f>
        <v>75000</v>
      </c>
    </row>
    <row r="35" spans="1:7" ht="12.75">
      <c r="A35" s="2" t="s">
        <v>69</v>
      </c>
      <c r="G35" s="28">
        <f>+G30*G26*G21</f>
        <v>45000</v>
      </c>
    </row>
    <row r="36" spans="1:7" ht="13.5" thickBot="1">
      <c r="A36" s="2" t="s">
        <v>70</v>
      </c>
      <c r="G36" s="29">
        <f>+G24*G21*G31</f>
        <v>5250</v>
      </c>
    </row>
    <row r="37" spans="1:7" ht="12.75">
      <c r="A37" s="2" t="s">
        <v>66</v>
      </c>
      <c r="G37" s="8">
        <f>SUM(G32:G36)</f>
        <v>350250</v>
      </c>
    </row>
    <row r="38" spans="1:7" ht="12.75">
      <c r="A38" s="2"/>
      <c r="G38" s="8"/>
    </row>
    <row r="39" spans="1:7" ht="12.75">
      <c r="A39" s="2"/>
      <c r="G39" s="8"/>
    </row>
    <row r="40" spans="1:7" ht="12.75">
      <c r="A40" s="1" t="s">
        <v>75</v>
      </c>
      <c r="G40" s="4"/>
    </row>
    <row r="41" ht="12.75">
      <c r="G41" s="4"/>
    </row>
    <row r="42" spans="1:7" ht="12.75">
      <c r="A42" s="9" t="s">
        <v>2</v>
      </c>
      <c r="G42" s="4"/>
    </row>
    <row r="43" spans="1:7" ht="12.75">
      <c r="A43" s="2"/>
      <c r="G43" s="4"/>
    </row>
    <row r="44" spans="1:7" ht="12.75">
      <c r="A44" s="15" t="s">
        <v>15</v>
      </c>
      <c r="B44" s="10"/>
      <c r="C44" s="10"/>
      <c r="D44" s="10"/>
      <c r="E44" s="10"/>
      <c r="F44" s="10"/>
      <c r="G44" s="19">
        <v>20</v>
      </c>
    </row>
    <row r="45" spans="1:7" ht="12.75">
      <c r="A45" s="16" t="s">
        <v>16</v>
      </c>
      <c r="B45" s="10"/>
      <c r="C45" s="10"/>
      <c r="D45" s="10"/>
      <c r="E45" s="10"/>
      <c r="F45" s="10"/>
      <c r="G45" s="19">
        <v>2</v>
      </c>
    </row>
    <row r="46" spans="1:7" ht="12.75">
      <c r="A46" s="16" t="s">
        <v>18</v>
      </c>
      <c r="B46" s="10"/>
      <c r="C46" s="10"/>
      <c r="D46" s="10"/>
      <c r="E46" s="10"/>
      <c r="F46" s="10"/>
      <c r="G46" s="19">
        <v>9</v>
      </c>
    </row>
    <row r="47" spans="1:7" ht="12.75">
      <c r="A47" s="16" t="s">
        <v>76</v>
      </c>
      <c r="B47" s="10"/>
      <c r="C47" s="10"/>
      <c r="D47" s="10"/>
      <c r="E47" s="10"/>
      <c r="F47" s="10"/>
      <c r="G47" s="19">
        <v>4</v>
      </c>
    </row>
    <row r="48" spans="1:7" ht="12.75">
      <c r="A48" s="16" t="s">
        <v>17</v>
      </c>
      <c r="B48" s="10"/>
      <c r="C48" s="10"/>
      <c r="D48" s="10"/>
      <c r="E48" s="10"/>
      <c r="F48" s="10"/>
      <c r="G48" s="19">
        <v>5</v>
      </c>
    </row>
    <row r="49" spans="1:7" ht="12.75">
      <c r="A49" s="16" t="s">
        <v>26</v>
      </c>
      <c r="B49" s="10"/>
      <c r="C49" s="10"/>
      <c r="D49" s="10"/>
      <c r="E49" s="10"/>
      <c r="F49" s="10"/>
      <c r="G49" s="19">
        <v>4</v>
      </c>
    </row>
    <row r="50" spans="1:7" ht="12.75">
      <c r="A50" s="16" t="s">
        <v>27</v>
      </c>
      <c r="B50" s="10"/>
      <c r="C50" s="10"/>
      <c r="D50" s="10"/>
      <c r="E50" s="10"/>
      <c r="F50" s="10"/>
      <c r="G50" s="19">
        <v>1</v>
      </c>
    </row>
    <row r="51" spans="1:7" ht="12.75">
      <c r="A51" s="10"/>
      <c r="B51" s="10"/>
      <c r="C51" s="10"/>
      <c r="D51" s="10"/>
      <c r="E51" s="10"/>
      <c r="F51" s="10"/>
      <c r="G51" s="11"/>
    </row>
    <row r="52" spans="1:7" ht="12.75">
      <c r="A52" s="13" t="s">
        <v>19</v>
      </c>
      <c r="B52" s="10"/>
      <c r="C52" s="20">
        <v>4272</v>
      </c>
      <c r="D52" s="10"/>
      <c r="E52" s="10" t="s">
        <v>29</v>
      </c>
      <c r="F52" s="10"/>
      <c r="G52" s="5">
        <f>+C52*G44*G46</f>
        <v>768960</v>
      </c>
    </row>
    <row r="53" spans="1:7" ht="12.75">
      <c r="A53" s="13" t="s">
        <v>20</v>
      </c>
      <c r="B53" s="10"/>
      <c r="C53" s="20">
        <v>4272</v>
      </c>
      <c r="D53" s="10"/>
      <c r="E53" s="10" t="s">
        <v>29</v>
      </c>
      <c r="F53" s="10"/>
      <c r="G53" s="6">
        <f>+C53*G45*G46</f>
        <v>76896</v>
      </c>
    </row>
    <row r="54" spans="1:7" ht="12.75">
      <c r="A54" s="13" t="s">
        <v>21</v>
      </c>
      <c r="B54" s="10"/>
      <c r="C54" s="20">
        <v>600</v>
      </c>
      <c r="D54" s="10"/>
      <c r="E54" s="10" t="s">
        <v>30</v>
      </c>
      <c r="F54" s="10"/>
      <c r="G54" s="6">
        <f>+C54*G48*G46*G44</f>
        <v>540000</v>
      </c>
    </row>
    <row r="55" spans="1:7" ht="12.75">
      <c r="A55" s="13" t="s">
        <v>22</v>
      </c>
      <c r="B55" s="10"/>
      <c r="C55" s="20">
        <v>600</v>
      </c>
      <c r="D55" s="10"/>
      <c r="E55" s="10" t="s">
        <v>30</v>
      </c>
      <c r="F55" s="10"/>
      <c r="G55" s="6">
        <f>+C55*G48*G46*G45</f>
        <v>54000</v>
      </c>
    </row>
    <row r="56" spans="1:7" ht="12.75">
      <c r="A56" s="13" t="s">
        <v>23</v>
      </c>
      <c r="B56" s="10"/>
      <c r="C56" s="20">
        <v>100</v>
      </c>
      <c r="D56" s="10"/>
      <c r="E56" s="13" t="s">
        <v>31</v>
      </c>
      <c r="F56" s="10"/>
      <c r="G56" s="6">
        <f>+C56*G48*G46*G44</f>
        <v>90000</v>
      </c>
    </row>
    <row r="57" spans="1:7" ht="12.75">
      <c r="A57" s="13" t="s">
        <v>72</v>
      </c>
      <c r="B57" s="10"/>
      <c r="C57" s="20">
        <v>200</v>
      </c>
      <c r="D57" s="10"/>
      <c r="E57" s="13" t="s">
        <v>31</v>
      </c>
      <c r="F57" s="10"/>
      <c r="G57" s="6">
        <f>+C57*(G50+G49)*G47*G48</f>
        <v>20000</v>
      </c>
    </row>
    <row r="58" spans="1:7" ht="12.75">
      <c r="A58" s="13" t="s">
        <v>24</v>
      </c>
      <c r="B58" s="10"/>
      <c r="C58" s="20">
        <v>500</v>
      </c>
      <c r="D58" s="10"/>
      <c r="E58" s="13" t="s">
        <v>31</v>
      </c>
      <c r="F58" s="10"/>
      <c r="G58" s="6">
        <f>+C58*G49*G48*G46</f>
        <v>90000</v>
      </c>
    </row>
    <row r="59" spans="1:7" ht="12.75">
      <c r="A59" s="13" t="s">
        <v>25</v>
      </c>
      <c r="C59" s="20">
        <v>500</v>
      </c>
      <c r="E59" s="13" t="s">
        <v>31</v>
      </c>
      <c r="G59" s="6">
        <f>+C59*G50*G48*G46</f>
        <v>22500</v>
      </c>
    </row>
    <row r="60" spans="1:7" ht="12.75">
      <c r="A60" s="13" t="s">
        <v>28</v>
      </c>
      <c r="C60" s="20">
        <v>100</v>
      </c>
      <c r="E60" s="13" t="s">
        <v>31</v>
      </c>
      <c r="G60" s="7">
        <f>C60*(G50+G49)*G48*G46</f>
        <v>22500</v>
      </c>
    </row>
    <row r="61" spans="1:7" ht="12.75">
      <c r="A61" s="13" t="s">
        <v>55</v>
      </c>
      <c r="G61" s="8">
        <f>SUM(G52:G60)</f>
        <v>1684856</v>
      </c>
    </row>
    <row r="62" ht="12.75">
      <c r="G62" s="4"/>
    </row>
    <row r="63" spans="1:7" ht="12.75">
      <c r="A63" s="1" t="s">
        <v>77</v>
      </c>
      <c r="G63" s="4"/>
    </row>
    <row r="64" ht="12.75">
      <c r="G64" s="4"/>
    </row>
    <row r="65" spans="1:7" ht="12.75">
      <c r="A65" s="9" t="s">
        <v>32</v>
      </c>
      <c r="G65" s="4"/>
    </row>
    <row r="66" ht="12.75">
      <c r="G66" s="4"/>
    </row>
    <row r="67" spans="1:7" ht="12.75">
      <c r="A67" s="10" t="s">
        <v>33</v>
      </c>
      <c r="B67" s="10"/>
      <c r="C67" s="10"/>
      <c r="D67" s="10"/>
      <c r="E67" s="10"/>
      <c r="F67" s="10"/>
      <c r="G67" s="19">
        <v>2</v>
      </c>
    </row>
    <row r="68" spans="1:7" ht="12.75">
      <c r="A68" s="13" t="s">
        <v>34</v>
      </c>
      <c r="B68" s="10"/>
      <c r="C68" s="10"/>
      <c r="D68" s="10"/>
      <c r="E68" s="10"/>
      <c r="F68" s="10"/>
      <c r="G68" s="19">
        <v>50</v>
      </c>
    </row>
    <row r="69" spans="1:7" ht="12.75">
      <c r="A69" s="13" t="s">
        <v>35</v>
      </c>
      <c r="B69" s="10"/>
      <c r="C69" s="10"/>
      <c r="D69" s="10"/>
      <c r="E69" s="10"/>
      <c r="F69" s="10"/>
      <c r="G69" s="19">
        <v>2</v>
      </c>
    </row>
    <row r="70" spans="1:7" ht="12.75">
      <c r="A70" s="2" t="s">
        <v>71</v>
      </c>
      <c r="G70" s="18">
        <v>2</v>
      </c>
    </row>
    <row r="71" spans="1:7" ht="12.75">
      <c r="A71" s="16" t="s">
        <v>86</v>
      </c>
      <c r="B71" s="10"/>
      <c r="C71" s="10"/>
      <c r="D71" s="10"/>
      <c r="E71" s="10"/>
      <c r="F71" s="10"/>
      <c r="G71" s="19">
        <v>2</v>
      </c>
    </row>
    <row r="72" spans="1:7" ht="12.75">
      <c r="A72" s="13" t="s">
        <v>36</v>
      </c>
      <c r="B72" s="10"/>
      <c r="C72" s="10"/>
      <c r="D72" s="10"/>
      <c r="E72" s="10"/>
      <c r="F72" s="10"/>
      <c r="G72" s="19">
        <v>35</v>
      </c>
    </row>
    <row r="73" spans="1:7" ht="12.75">
      <c r="A73" s="13" t="s">
        <v>84</v>
      </c>
      <c r="B73" s="10"/>
      <c r="C73" s="10"/>
      <c r="D73" s="10"/>
      <c r="E73" s="10"/>
      <c r="F73" s="10"/>
      <c r="G73" s="31">
        <v>15000</v>
      </c>
    </row>
    <row r="74" spans="1:7" ht="12.75">
      <c r="A74" s="13" t="s">
        <v>78</v>
      </c>
      <c r="B74" s="10"/>
      <c r="C74" s="10"/>
      <c r="D74" s="10"/>
      <c r="E74" s="10"/>
      <c r="F74" s="10"/>
      <c r="G74" s="19">
        <v>0</v>
      </c>
    </row>
    <row r="75" spans="1:7" ht="12.75">
      <c r="A75" s="13"/>
      <c r="B75" s="10"/>
      <c r="C75" s="10"/>
      <c r="D75" s="10"/>
      <c r="E75" s="10"/>
      <c r="F75" s="10"/>
      <c r="G75" s="30"/>
    </row>
    <row r="76" spans="1:7" ht="12.75">
      <c r="A76" s="13" t="s">
        <v>37</v>
      </c>
      <c r="B76" s="10"/>
      <c r="C76" s="10"/>
      <c r="D76" s="10"/>
      <c r="E76" s="10"/>
      <c r="F76" s="10"/>
      <c r="G76" s="22">
        <f>+G72*G69*G68*G67</f>
        <v>7000</v>
      </c>
    </row>
    <row r="77" spans="1:7" ht="12.75">
      <c r="A77" s="13" t="s">
        <v>87</v>
      </c>
      <c r="B77" s="10"/>
      <c r="C77" s="20">
        <v>600</v>
      </c>
      <c r="D77" s="10"/>
      <c r="E77" s="10" t="s">
        <v>30</v>
      </c>
      <c r="F77" s="10"/>
      <c r="G77" s="23">
        <f>+G71*C77</f>
        <v>1200</v>
      </c>
    </row>
    <row r="78" spans="1:7" ht="12.75">
      <c r="A78" s="2" t="s">
        <v>85</v>
      </c>
      <c r="B78" s="10"/>
      <c r="C78" s="10"/>
      <c r="D78" s="10"/>
      <c r="E78" s="10"/>
      <c r="F78" s="10"/>
      <c r="G78" s="24">
        <f>+G73*G70</f>
        <v>30000</v>
      </c>
    </row>
    <row r="79" spans="1:7" ht="12.75">
      <c r="A79" s="13" t="s">
        <v>79</v>
      </c>
      <c r="B79" s="10"/>
      <c r="C79" s="10"/>
      <c r="D79" s="10"/>
      <c r="E79" s="10"/>
      <c r="F79" s="10"/>
      <c r="G79" s="14">
        <f>+G77+G76+G78</f>
        <v>38200</v>
      </c>
    </row>
    <row r="80" ht="12.75">
      <c r="G80" s="4"/>
    </row>
    <row r="81" spans="1:7" ht="12.75">
      <c r="A81" s="9" t="s">
        <v>38</v>
      </c>
      <c r="G81" s="4"/>
    </row>
    <row r="82" ht="12.75">
      <c r="G82" s="4"/>
    </row>
    <row r="83" spans="1:7" ht="12.75">
      <c r="A83" s="10" t="s">
        <v>39</v>
      </c>
      <c r="B83" s="10"/>
      <c r="C83" s="10"/>
      <c r="D83" s="10"/>
      <c r="E83" s="10"/>
      <c r="F83" s="10"/>
      <c r="G83" s="19">
        <v>10</v>
      </c>
    </row>
    <row r="84" spans="1:7" ht="12.75">
      <c r="A84" s="13" t="s">
        <v>40</v>
      </c>
      <c r="B84" s="10"/>
      <c r="C84" s="10"/>
      <c r="D84" s="10"/>
      <c r="E84" s="10"/>
      <c r="F84" s="10"/>
      <c r="G84" s="19">
        <v>1</v>
      </c>
    </row>
    <row r="85" spans="1:7" ht="12.75">
      <c r="A85" s="13" t="s">
        <v>41</v>
      </c>
      <c r="B85" s="10"/>
      <c r="C85" s="10"/>
      <c r="D85" s="10"/>
      <c r="E85" s="10"/>
      <c r="F85" s="10"/>
      <c r="G85" s="19">
        <v>1</v>
      </c>
    </row>
    <row r="86" spans="1:7" ht="12.75">
      <c r="A86" s="13" t="s">
        <v>42</v>
      </c>
      <c r="B86" s="10"/>
      <c r="C86" s="10"/>
      <c r="D86" s="10"/>
      <c r="E86" s="10"/>
      <c r="F86" s="10"/>
      <c r="G86" s="19">
        <v>3</v>
      </c>
    </row>
    <row r="87" spans="1:7" ht="12.75">
      <c r="A87" s="13" t="s">
        <v>43</v>
      </c>
      <c r="B87" s="10"/>
      <c r="C87" s="10"/>
      <c r="D87" s="10"/>
      <c r="E87" s="10"/>
      <c r="F87" s="10"/>
      <c r="G87" s="19">
        <v>1</v>
      </c>
    </row>
    <row r="88" spans="1:7" ht="12.75">
      <c r="A88" s="13" t="s">
        <v>44</v>
      </c>
      <c r="B88" s="10"/>
      <c r="C88" s="10"/>
      <c r="D88" s="10"/>
      <c r="E88" s="10"/>
      <c r="F88" s="10"/>
      <c r="G88" s="19">
        <v>1</v>
      </c>
    </row>
    <row r="89" spans="1:7" ht="12.75">
      <c r="A89" s="13"/>
      <c r="B89" s="10"/>
      <c r="C89" s="10"/>
      <c r="D89" s="10"/>
      <c r="E89" s="10"/>
      <c r="F89" s="10"/>
      <c r="G89" s="11"/>
    </row>
    <row r="90" spans="1:7" ht="12.75">
      <c r="A90" s="13" t="s">
        <v>19</v>
      </c>
      <c r="B90" s="10"/>
      <c r="C90" s="20">
        <v>4272</v>
      </c>
      <c r="D90" s="10"/>
      <c r="E90" s="10" t="s">
        <v>29</v>
      </c>
      <c r="F90" s="10"/>
      <c r="G90" s="5">
        <f>+C90*G83*G84</f>
        <v>42720</v>
      </c>
    </row>
    <row r="91" spans="1:7" ht="12.75">
      <c r="A91" s="13" t="s">
        <v>20</v>
      </c>
      <c r="B91" s="10"/>
      <c r="C91" s="20">
        <v>4272</v>
      </c>
      <c r="D91" s="10"/>
      <c r="E91" s="10" t="s">
        <v>29</v>
      </c>
      <c r="F91" s="10"/>
      <c r="G91" s="6">
        <f>+C91*G85*G83</f>
        <v>42720</v>
      </c>
    </row>
    <row r="92" spans="1:7" ht="12.75">
      <c r="A92" s="13" t="s">
        <v>21</v>
      </c>
      <c r="B92" s="10"/>
      <c r="C92" s="20">
        <v>600</v>
      </c>
      <c r="D92" s="10"/>
      <c r="E92" s="10" t="s">
        <v>30</v>
      </c>
      <c r="F92" s="10"/>
      <c r="G92" s="6">
        <f>+C92*G86*G84*G83</f>
        <v>18000</v>
      </c>
    </row>
    <row r="93" spans="1:7" ht="12.75">
      <c r="A93" s="13" t="s">
        <v>22</v>
      </c>
      <c r="B93" s="10"/>
      <c r="C93" s="20">
        <v>600</v>
      </c>
      <c r="D93" s="10"/>
      <c r="E93" s="10" t="s">
        <v>30</v>
      </c>
      <c r="F93" s="10"/>
      <c r="G93" s="6">
        <f>+C93*G86*G85*G83</f>
        <v>18000</v>
      </c>
    </row>
    <row r="94" spans="1:7" ht="12.75">
      <c r="A94" s="13" t="s">
        <v>23</v>
      </c>
      <c r="B94" s="10"/>
      <c r="C94" s="20">
        <v>100</v>
      </c>
      <c r="D94" s="10"/>
      <c r="E94" s="13" t="s">
        <v>31</v>
      </c>
      <c r="F94" s="10"/>
      <c r="G94" s="6">
        <f>+C94*G86*G84*G83</f>
        <v>3000</v>
      </c>
    </row>
    <row r="95" spans="1:7" ht="12.75">
      <c r="A95" s="13" t="s">
        <v>80</v>
      </c>
      <c r="B95" s="10"/>
      <c r="C95" s="20">
        <v>200</v>
      </c>
      <c r="D95" s="10"/>
      <c r="E95" s="13" t="s">
        <v>31</v>
      </c>
      <c r="F95" s="10"/>
      <c r="G95" s="6">
        <f>C95*(G88+G87)*G86*G83</f>
        <v>12000</v>
      </c>
    </row>
    <row r="96" spans="1:7" ht="12.75">
      <c r="A96" s="13" t="s">
        <v>24</v>
      </c>
      <c r="B96" s="10"/>
      <c r="C96" s="20">
        <v>500</v>
      </c>
      <c r="D96" s="10"/>
      <c r="E96" s="13" t="s">
        <v>31</v>
      </c>
      <c r="F96" s="10"/>
      <c r="G96" s="6">
        <f>+C96*G87*G86*G83</f>
        <v>15000</v>
      </c>
    </row>
    <row r="97" spans="1:7" ht="12.75">
      <c r="A97" s="13" t="s">
        <v>25</v>
      </c>
      <c r="B97" s="10"/>
      <c r="C97" s="20">
        <v>500</v>
      </c>
      <c r="E97" s="13" t="s">
        <v>31</v>
      </c>
      <c r="F97" s="10"/>
      <c r="G97" s="6">
        <f>+C97*G88*G86*G83</f>
        <v>15000</v>
      </c>
    </row>
    <row r="98" spans="1:7" ht="12.75">
      <c r="A98" s="13" t="s">
        <v>28</v>
      </c>
      <c r="B98" s="10"/>
      <c r="C98" s="20">
        <v>100</v>
      </c>
      <c r="E98" s="13" t="s">
        <v>31</v>
      </c>
      <c r="F98" s="10"/>
      <c r="G98" s="7">
        <f>C98*(G88+G87)*G86*G83</f>
        <v>6000</v>
      </c>
    </row>
    <row r="99" spans="1:7" ht="12.75">
      <c r="A99" s="13" t="s">
        <v>56</v>
      </c>
      <c r="B99" s="10"/>
      <c r="C99" s="13"/>
      <c r="E99" s="13"/>
      <c r="F99" s="10"/>
      <c r="G99" s="14">
        <f>SUM(G90:G98)</f>
        <v>172440</v>
      </c>
    </row>
    <row r="100" spans="1:7" ht="12.75">
      <c r="A100" s="13"/>
      <c r="B100" s="10"/>
      <c r="C100" s="13"/>
      <c r="E100" s="13"/>
      <c r="F100" s="10"/>
      <c r="G100" s="11"/>
    </row>
    <row r="101" spans="1:7" ht="12.75">
      <c r="A101" s="13"/>
      <c r="B101" s="10"/>
      <c r="C101" s="13"/>
      <c r="E101" s="13"/>
      <c r="F101" s="10"/>
      <c r="G101" s="11"/>
    </row>
    <row r="102" spans="1:7" ht="12.75">
      <c r="A102" s="13"/>
      <c r="B102" s="10"/>
      <c r="C102" s="13"/>
      <c r="E102" s="13"/>
      <c r="F102" s="10"/>
      <c r="G102" s="11"/>
    </row>
    <row r="103" spans="1:7" ht="12.75">
      <c r="A103" s="1" t="s">
        <v>81</v>
      </c>
      <c r="G103" s="4"/>
    </row>
    <row r="104" ht="12.75">
      <c r="G104" s="4"/>
    </row>
    <row r="105" spans="1:7" ht="12.75">
      <c r="A105" s="12" t="s">
        <v>88</v>
      </c>
      <c r="B105" s="10"/>
      <c r="C105" s="10"/>
      <c r="D105" s="10"/>
      <c r="E105" s="10"/>
      <c r="F105" s="10"/>
      <c r="G105" s="11"/>
    </row>
    <row r="106" spans="1:7" ht="12.75">
      <c r="A106" s="10"/>
      <c r="B106" s="10"/>
      <c r="C106" s="10"/>
      <c r="D106" s="10"/>
      <c r="E106" s="10"/>
      <c r="F106" s="10"/>
      <c r="G106" s="11"/>
    </row>
    <row r="107" spans="1:7" ht="12.75">
      <c r="A107" s="15" t="s">
        <v>15</v>
      </c>
      <c r="B107" s="10"/>
      <c r="C107" s="10"/>
      <c r="D107" s="10"/>
      <c r="E107" s="10"/>
      <c r="F107" s="10"/>
      <c r="G107" s="19">
        <v>5</v>
      </c>
    </row>
    <row r="108" spans="1:7" ht="12.75">
      <c r="A108" s="16" t="s">
        <v>16</v>
      </c>
      <c r="B108" s="10"/>
      <c r="C108" s="10"/>
      <c r="D108" s="10"/>
      <c r="E108" s="10"/>
      <c r="F108" s="10"/>
      <c r="G108" s="19">
        <v>2</v>
      </c>
    </row>
    <row r="109" spans="1:7" ht="12.75">
      <c r="A109" s="16" t="s">
        <v>45</v>
      </c>
      <c r="B109" s="10"/>
      <c r="C109" s="10"/>
      <c r="D109" s="10"/>
      <c r="E109" s="10"/>
      <c r="F109" s="10"/>
      <c r="G109" s="19">
        <v>3</v>
      </c>
    </row>
    <row r="110" spans="1:7" ht="12.75">
      <c r="A110" s="16" t="s">
        <v>17</v>
      </c>
      <c r="B110" s="10"/>
      <c r="C110" s="10"/>
      <c r="D110" s="10"/>
      <c r="E110" s="10"/>
      <c r="F110" s="10"/>
      <c r="G110" s="19">
        <v>7</v>
      </c>
    </row>
    <row r="111" spans="1:7" ht="12.75">
      <c r="A111" s="16" t="s">
        <v>26</v>
      </c>
      <c r="B111" s="10"/>
      <c r="C111" s="10"/>
      <c r="D111" s="10"/>
      <c r="E111" s="10"/>
      <c r="F111" s="10"/>
      <c r="G111" s="19">
        <v>1</v>
      </c>
    </row>
    <row r="112" spans="1:7" ht="12.75">
      <c r="A112" s="16" t="s">
        <v>27</v>
      </c>
      <c r="B112" s="10"/>
      <c r="C112" s="10"/>
      <c r="D112" s="10"/>
      <c r="E112" s="10"/>
      <c r="F112" s="10"/>
      <c r="G112" s="19">
        <v>1</v>
      </c>
    </row>
    <row r="113" spans="1:7" ht="12.75">
      <c r="A113" s="10"/>
      <c r="B113" s="10"/>
      <c r="C113" s="10"/>
      <c r="D113" s="10"/>
      <c r="E113" s="10"/>
      <c r="F113" s="10"/>
      <c r="G113" s="11"/>
    </row>
    <row r="114" spans="1:7" ht="12.75">
      <c r="A114" s="13" t="s">
        <v>19</v>
      </c>
      <c r="B114" s="10"/>
      <c r="C114" s="20">
        <v>15000</v>
      </c>
      <c r="D114" s="10"/>
      <c r="E114" s="10" t="s">
        <v>29</v>
      </c>
      <c r="F114" s="10"/>
      <c r="G114" s="5">
        <f>+C114*G107*G109</f>
        <v>225000</v>
      </c>
    </row>
    <row r="115" spans="1:7" ht="12.75">
      <c r="A115" s="13" t="s">
        <v>20</v>
      </c>
      <c r="B115" s="10"/>
      <c r="C115" s="20">
        <v>15000</v>
      </c>
      <c r="D115" s="10"/>
      <c r="E115" s="10" t="s">
        <v>29</v>
      </c>
      <c r="F115" s="10"/>
      <c r="G115" s="6">
        <f>+C115*G108*G109</f>
        <v>90000</v>
      </c>
    </row>
    <row r="116" spans="1:7" ht="12.75">
      <c r="A116" s="13" t="s">
        <v>21</v>
      </c>
      <c r="B116" s="10"/>
      <c r="C116" s="20">
        <v>1200</v>
      </c>
      <c r="D116" s="10"/>
      <c r="E116" s="10" t="s">
        <v>30</v>
      </c>
      <c r="F116" s="10"/>
      <c r="G116" s="6">
        <f>+C116*G110*G109*G107</f>
        <v>126000</v>
      </c>
    </row>
    <row r="117" spans="1:7" ht="12.75">
      <c r="A117" s="13" t="s">
        <v>22</v>
      </c>
      <c r="B117" s="10"/>
      <c r="C117" s="20">
        <v>1200</v>
      </c>
      <c r="D117" s="10"/>
      <c r="E117" s="10" t="s">
        <v>30</v>
      </c>
      <c r="F117" s="10"/>
      <c r="G117" s="6">
        <f>+C117*G110*G109*G108</f>
        <v>50400</v>
      </c>
    </row>
    <row r="118" spans="1:7" ht="12.75">
      <c r="A118" s="13" t="s">
        <v>46</v>
      </c>
      <c r="B118" s="10"/>
      <c r="C118" s="20">
        <v>100</v>
      </c>
      <c r="D118" s="10"/>
      <c r="E118" s="13" t="s">
        <v>31</v>
      </c>
      <c r="F118" s="10"/>
      <c r="G118" s="6">
        <f>+(C118*G110*G109*G107)*6.5</f>
        <v>68250</v>
      </c>
    </row>
    <row r="119" spans="1:7" ht="12.75">
      <c r="A119" s="13" t="s">
        <v>47</v>
      </c>
      <c r="B119" s="10"/>
      <c r="C119" s="20">
        <v>100</v>
      </c>
      <c r="D119" s="10"/>
      <c r="E119" s="13" t="s">
        <v>31</v>
      </c>
      <c r="F119" s="10"/>
      <c r="G119" s="6">
        <f>+(C119*G109*G108*G110)*6.5</f>
        <v>27300</v>
      </c>
    </row>
    <row r="120" spans="1:7" ht="12.75">
      <c r="A120" s="13" t="s">
        <v>89</v>
      </c>
      <c r="B120" s="10"/>
      <c r="C120" s="20">
        <v>1000</v>
      </c>
      <c r="D120" s="10"/>
      <c r="E120" s="13" t="s">
        <v>31</v>
      </c>
      <c r="F120" s="10"/>
      <c r="G120" s="6">
        <f>+C120*G111*G110*G109</f>
        <v>21000</v>
      </c>
    </row>
    <row r="121" spans="1:7" ht="12.75">
      <c r="A121" s="13" t="s">
        <v>90</v>
      </c>
      <c r="C121" s="20">
        <v>1000</v>
      </c>
      <c r="E121" s="13" t="s">
        <v>31</v>
      </c>
      <c r="G121" s="6">
        <f>+C121*G112*G110*G109</f>
        <v>21000</v>
      </c>
    </row>
    <row r="122" spans="1:7" ht="12.75">
      <c r="A122" s="13" t="s">
        <v>28</v>
      </c>
      <c r="C122" s="20">
        <v>300</v>
      </c>
      <c r="E122" s="13" t="s">
        <v>31</v>
      </c>
      <c r="G122" s="7">
        <f>C122*(G112+G111)*G110*G109</f>
        <v>12600</v>
      </c>
    </row>
    <row r="123" spans="1:7" ht="12.75">
      <c r="A123" s="13" t="s">
        <v>57</v>
      </c>
      <c r="B123" s="10"/>
      <c r="C123" s="10"/>
      <c r="D123" s="10"/>
      <c r="E123" s="10"/>
      <c r="F123" s="10"/>
      <c r="G123" s="14">
        <f>SUM(G114:G122)</f>
        <v>641550</v>
      </c>
    </row>
    <row r="124" spans="1:7" ht="12.75">
      <c r="A124" s="13"/>
      <c r="B124" s="10"/>
      <c r="C124" s="10"/>
      <c r="D124" s="10"/>
      <c r="E124" s="10"/>
      <c r="F124" s="10"/>
      <c r="G124" s="11"/>
    </row>
    <row r="125" spans="1:7" ht="12.75">
      <c r="A125" s="13"/>
      <c r="B125" s="10"/>
      <c r="C125" s="10"/>
      <c r="D125" s="10"/>
      <c r="E125" s="10"/>
      <c r="F125" s="10"/>
      <c r="G125" s="11"/>
    </row>
    <row r="126" spans="1:7" ht="13.5" customHeight="1">
      <c r="A126" s="13"/>
      <c r="B126" s="10"/>
      <c r="C126" s="10"/>
      <c r="D126" s="10"/>
      <c r="E126" s="10"/>
      <c r="F126" s="10"/>
      <c r="G126" s="11"/>
    </row>
    <row r="127" spans="1:7" ht="12.75">
      <c r="A127" s="10"/>
      <c r="G127" s="4"/>
    </row>
    <row r="128" spans="1:7" ht="12.75">
      <c r="A128" s="1" t="s">
        <v>4</v>
      </c>
      <c r="G128" s="4"/>
    </row>
    <row r="129" spans="1:7" ht="12.75">
      <c r="A129" s="1"/>
      <c r="G129" s="4"/>
    </row>
    <row r="130" spans="1:7" ht="12.75">
      <c r="A130" s="9" t="s">
        <v>91</v>
      </c>
      <c r="G130" s="4"/>
    </row>
    <row r="131" spans="1:7" ht="12.75">
      <c r="A131" s="2" t="s">
        <v>92</v>
      </c>
      <c r="G131" s="4">
        <v>5000</v>
      </c>
    </row>
    <row r="132" spans="1:7" ht="12.75">
      <c r="A132" s="2"/>
      <c r="G132" s="4"/>
    </row>
    <row r="133" spans="1:7" ht="12.75">
      <c r="A133" s="9" t="s">
        <v>93</v>
      </c>
      <c r="G133" s="4"/>
    </row>
    <row r="134" spans="1:7" ht="12.75">
      <c r="A134" s="2" t="s">
        <v>94</v>
      </c>
      <c r="G134" s="4">
        <v>2400</v>
      </c>
    </row>
    <row r="135" spans="1:7" ht="12.75">
      <c r="A135" s="2"/>
      <c r="G135" s="4"/>
    </row>
    <row r="136" spans="1:7" ht="12.75">
      <c r="A136" s="2"/>
      <c r="G136" s="4"/>
    </row>
    <row r="137" spans="1:7" ht="12.75">
      <c r="A137" s="2"/>
      <c r="G137" s="4"/>
    </row>
    <row r="138" spans="1:7" ht="12.75">
      <c r="A138" s="2"/>
      <c r="G138" s="4"/>
    </row>
    <row r="139" spans="1:7" ht="12.75">
      <c r="A139" s="2"/>
      <c r="G139" s="4"/>
    </row>
    <row r="140" spans="1:7" ht="12.75">
      <c r="A140" s="2"/>
      <c r="G140" s="4"/>
    </row>
    <row r="141" spans="1:7" ht="12.75">
      <c r="A141" s="2"/>
      <c r="G141" s="11"/>
    </row>
    <row r="142" ht="12.75">
      <c r="A142" s="9" t="s">
        <v>3</v>
      </c>
    </row>
    <row r="143" spans="1:7" ht="12.75">
      <c r="A143" t="s">
        <v>48</v>
      </c>
      <c r="C143" s="21">
        <v>400</v>
      </c>
      <c r="E143" t="s">
        <v>51</v>
      </c>
      <c r="G143" s="21">
        <v>1</v>
      </c>
    </row>
    <row r="144" spans="1:7" ht="12.75">
      <c r="A144" t="s">
        <v>50</v>
      </c>
      <c r="G144">
        <f>+C143*12</f>
        <v>4800</v>
      </c>
    </row>
    <row r="145" spans="1:7" ht="12.75">
      <c r="A145" t="s">
        <v>49</v>
      </c>
      <c r="G145" s="1">
        <f>+G144*G143</f>
        <v>4800</v>
      </c>
    </row>
    <row r="148" ht="12.75">
      <c r="A148" s="9" t="s">
        <v>5</v>
      </c>
    </row>
    <row r="149" spans="1:7" ht="12.75">
      <c r="A149" s="2" t="s">
        <v>95</v>
      </c>
      <c r="G149">
        <v>1000</v>
      </c>
    </row>
    <row r="150" spans="1:7" ht="12.75">
      <c r="A150" t="s">
        <v>52</v>
      </c>
      <c r="G150" s="21">
        <v>1</v>
      </c>
    </row>
    <row r="151" spans="1:7" ht="12.75">
      <c r="A151" t="s">
        <v>53</v>
      </c>
      <c r="G151" s="21">
        <v>2000</v>
      </c>
    </row>
    <row r="152" spans="1:7" ht="12.75">
      <c r="A152" t="s">
        <v>54</v>
      </c>
      <c r="G152" s="1">
        <f>+G151*G150+G149</f>
        <v>3000</v>
      </c>
    </row>
    <row r="153" spans="2:7" ht="12.75">
      <c r="B153" s="1"/>
      <c r="C153" s="1"/>
      <c r="D153" s="1"/>
      <c r="E153" s="1"/>
      <c r="F153" s="1"/>
      <c r="G153" s="8"/>
    </row>
    <row r="154" spans="1:7" ht="12.75">
      <c r="A154" s="1" t="s">
        <v>6</v>
      </c>
      <c r="G154" s="17">
        <f>+G152+G145+G123+G99+G79+G61+G37+G16+G131+G134</f>
        <v>2986496</v>
      </c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</sheetData>
  <mergeCells count="1">
    <mergeCell ref="A1:G1"/>
  </mergeCells>
  <printOptions/>
  <pageMargins left="0.75" right="0.75" top="1" bottom="1" header="0.5" footer="0.5"/>
  <pageSetup fitToHeight="2" horizontalDpi="600" verticalDpi="600" orientation="portrait" paperSize="9" scale="86" r:id="rId1"/>
  <rowBreaks count="2" manualBreakCount="2">
    <brk id="39" max="6" man="1"/>
    <brk id="10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 of South Africa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progress</dc:creator>
  <cp:keywords/>
  <dc:description/>
  <cp:lastModifiedBy>PC10</cp:lastModifiedBy>
  <cp:lastPrinted>2004-10-18T10:24:13Z</cp:lastPrinted>
  <dcterms:created xsi:type="dcterms:W3CDTF">2004-08-11T10:21:35Z</dcterms:created>
  <dcterms:modified xsi:type="dcterms:W3CDTF">2004-10-18T10:32:32Z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