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0" windowWidth="4755" windowHeight="6510" tabRatio="806" activeTab="0"/>
  </bookViews>
  <sheets>
    <sheet name="DoD Expenditure (A)" sheetId="1" r:id="rId1"/>
    <sheet name="Sheet1" sheetId="2" r:id="rId2"/>
    <sheet name="Revenue (E)" sheetId="3" r:id="rId3"/>
  </sheets>
  <externalReferences>
    <externalReference r:id="rId6"/>
  </externalReferences>
  <definedNames>
    <definedName name="_xlnm.Print_Area" localSheetId="0">'DoD Expenditure (A)'!$D$1:$S$46</definedName>
    <definedName name="_xlnm.Print_Area" localSheetId="2">'Revenue (E)'!$D$1:$L$25</definedName>
  </definedNames>
  <calcPr fullCalcOnLoad="1"/>
</workbook>
</file>

<file path=xl/sharedStrings.xml><?xml version="1.0" encoding="utf-8"?>
<sst xmlns="http://schemas.openxmlformats.org/spreadsheetml/2006/main" count="185" uniqueCount="100">
  <si>
    <t>CHANGE CELL B6 ACCORDING</t>
  </si>
  <si>
    <t>TO NUMBER BELOW</t>
  </si>
  <si>
    <t>ACTUAL</t>
  </si>
  <si>
    <t>FOR SPECIFIC MONTH</t>
  </si>
  <si>
    <t>PROJECTED</t>
  </si>
  <si>
    <t>TOTAL</t>
  </si>
  <si>
    <t>BUDGET</t>
  </si>
  <si>
    <t>TOTAL ADJUSTMENTS</t>
  </si>
  <si>
    <t>AVAILABLE</t>
  </si>
  <si>
    <t>SAVING/</t>
  </si>
  <si>
    <t>EXPENDITURE</t>
  </si>
  <si>
    <t>APRIL</t>
  </si>
  <si>
    <t>MAY</t>
  </si>
  <si>
    <t>JUNE</t>
  </si>
  <si>
    <t>JULY</t>
  </si>
  <si>
    <t>AUGUST</t>
  </si>
  <si>
    <t>MARCH</t>
  </si>
  <si>
    <t>ESTIMATED</t>
  </si>
  <si>
    <t>2002/03</t>
  </si>
  <si>
    <t>ADJUSTED ESTIMATE</t>
  </si>
  <si>
    <t>FUNDS</t>
  </si>
  <si>
    <t>(OVER-</t>
  </si>
  <si>
    <t>TO END OF</t>
  </si>
  <si>
    <t>FROM</t>
  </si>
  <si>
    <t>(ENE)</t>
  </si>
  <si>
    <t>EXPEN-</t>
  </si>
  <si>
    <t>VIREMENT APPROVAL, SHIFTING OF FUNDS WITHIN VOTE</t>
  </si>
  <si>
    <t>FUNDS SHIFTED FROM / TO OTHER DEPT</t>
  </si>
  <si>
    <t>ROLL-OVERS</t>
  </si>
  <si>
    <t>OTHER</t>
  </si>
  <si>
    <t>DITURE)</t>
  </si>
  <si>
    <t>MARCH 2003</t>
  </si>
  <si>
    <t>(BEFORE &amp;</t>
  </si>
  <si>
    <t>SEPTEMBER</t>
  </si>
  <si>
    <t>IN ADJ. EST.)</t>
  </si>
  <si>
    <t>OCTOBER</t>
  </si>
  <si>
    <t>NOVEMBER</t>
  </si>
  <si>
    <t xml:space="preserve">R'000 </t>
  </si>
  <si>
    <t>DECEMBER</t>
  </si>
  <si>
    <t>Per Programme</t>
  </si>
  <si>
    <t>JANUARY</t>
  </si>
  <si>
    <t>1  Administration</t>
  </si>
  <si>
    <t>FEBRUARY</t>
  </si>
  <si>
    <t>Theft and losses</t>
  </si>
  <si>
    <t>Subtotal</t>
  </si>
  <si>
    <t>Statutory amounts</t>
  </si>
  <si>
    <t>-  specify</t>
  </si>
  <si>
    <t>TOTAL EXPENDITURE</t>
  </si>
  <si>
    <t>Economic classification</t>
  </si>
  <si>
    <t>Current expenditure</t>
  </si>
  <si>
    <t>-  Personnel</t>
  </si>
  <si>
    <t>- Transfer payments</t>
  </si>
  <si>
    <t>- Other</t>
  </si>
  <si>
    <t>Capital expenditure</t>
  </si>
  <si>
    <t>- Acquisition of capital assets</t>
  </si>
  <si>
    <t>- Current</t>
  </si>
  <si>
    <t>DEVIATION</t>
  </si>
  <si>
    <t>REVENUE</t>
  </si>
  <si>
    <t>Tax Revenue</t>
  </si>
  <si>
    <t>Non-tax revenue</t>
  </si>
  <si>
    <t>Property income</t>
  </si>
  <si>
    <t>Sales of goods and services</t>
  </si>
  <si>
    <t>Fines, penalties and forfeits</t>
  </si>
  <si>
    <t>Voluntary transfers</t>
  </si>
  <si>
    <t>Miscellaneous revenue</t>
  </si>
  <si>
    <t>Transactions in non-financial assets (capital revenue)</t>
  </si>
  <si>
    <t>Financial transactions (recovery of loans and advances)</t>
  </si>
  <si>
    <t>TOTAL REVENUE</t>
  </si>
  <si>
    <t>PROGRAMME</t>
  </si>
  <si>
    <t>AMOUNT</t>
  </si>
  <si>
    <t xml:space="preserve">R'000   </t>
  </si>
  <si>
    <t>STATUTORY AMOUNTS</t>
  </si>
  <si>
    <t>TOTAL SAVING / (OVER-EXPENDITURE)</t>
  </si>
  <si>
    <t>2 Landward defence</t>
  </si>
  <si>
    <t>3 Air defence</t>
  </si>
  <si>
    <t>4 Maritime defence</t>
  </si>
  <si>
    <t xml:space="preserve">7 Joint support </t>
  </si>
  <si>
    <t>8 Command and control</t>
  </si>
  <si>
    <t>9 Special defence account</t>
  </si>
  <si>
    <t>VOTE: 21 : DEPARTMENT OF DEFENCE</t>
  </si>
  <si>
    <t>5 Military health support</t>
  </si>
  <si>
    <t>6 Military Intelligence</t>
  </si>
  <si>
    <t xml:space="preserve"> </t>
  </si>
  <si>
    <t>JUN 2002</t>
  </si>
  <si>
    <t>JUL 2002</t>
  </si>
  <si>
    <t>Resolution 6 of 2002 the annual wage increase and pay progression for the 2002/2003 financial year dated 4 June 2002 and the letter for the MTEF allocations for : 2002/03 to 2004/05, SL/2/5/19-2003 dated 22 November 2001 refers.  The shortfall is due to the additional 3% salary increase and the R850 to each employee.</t>
  </si>
  <si>
    <t>(5 + 6)</t>
  </si>
  <si>
    <t>(9 TO 12)</t>
  </si>
  <si>
    <t>(8 + 13)</t>
  </si>
  <si>
    <t>(14 - 7)</t>
  </si>
  <si>
    <t>(8 - 6)</t>
  </si>
  <si>
    <t>EXPLANATION OF ANY MATERIAL VARIANCES (ANNEXURE A COLUMN 15) AND SUMMARY OF STEPS TAKEN TO ENSURE THAT THE PROJECTED EXPENDITURE REMAIN WITHIN BUDGET</t>
  </si>
  <si>
    <t>B-3</t>
  </si>
  <si>
    <t>1ST QUARTER REPORT:  2002/03</t>
  </si>
  <si>
    <t>VOTE 21:   DEPARTMENT OF DEFENCE</t>
  </si>
  <si>
    <t>REASONS FOR SAVING/ OVER-EXPENDITURE FOR THE MONTH OF JUNE 2002</t>
  </si>
  <si>
    <t>B-5</t>
  </si>
  <si>
    <t>REPORT ON STATE OF REVENUE:  2002/03</t>
  </si>
  <si>
    <t>B-4</t>
  </si>
  <si>
    <t>VOTE: 21:   DEPARTMENT OF DEFENCE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</si>
</sst>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(* #,##0_);_(* \(#,##0\);_(* &quot;-&quot;??_);_(@_)"/>
    <numFmt numFmtId="181" formatCode="#,##0_ \ ;[Red]\(#,##0\)_;;_ * &quot;-&quot;_ ;_ @_ "/>
    <numFmt numFmtId="182" formatCode="0_)"/>
    <numFmt numFmtId="183" formatCode="#,##0.000"/>
    <numFmt numFmtId="184" formatCode="#,##0.0000"/>
    <numFmt numFmtId="185" formatCode="#,##0.0"/>
    <numFmt numFmtId="186" formatCode="#,##0.000000000"/>
  </numFmts>
  <fonts count="1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80" fontId="3" fillId="0" borderId="8" xfId="17" applyNumberFormat="1" applyFont="1" applyBorder="1" applyAlignment="1" applyProtection="1">
      <alignment/>
      <protection/>
    </xf>
    <xf numFmtId="181" fontId="3" fillId="0" borderId="6" xfId="0" applyNumberFormat="1" applyFont="1" applyBorder="1" applyAlignment="1" applyProtection="1">
      <alignment/>
      <protection/>
    </xf>
    <xf numFmtId="180" fontId="4" fillId="0" borderId="8" xfId="17" applyNumberFormat="1" applyFont="1" applyBorder="1" applyAlignment="1" applyProtection="1">
      <alignment/>
      <protection/>
    </xf>
    <xf numFmtId="180" fontId="3" fillId="0" borderId="9" xfId="17" applyNumberFormat="1" applyFont="1" applyBorder="1" applyAlignment="1" applyProtection="1">
      <alignment/>
      <protection/>
    </xf>
    <xf numFmtId="180" fontId="3" fillId="0" borderId="0" xfId="17" applyNumberFormat="1" applyFont="1" applyBorder="1" applyAlignment="1" applyProtection="1">
      <alignment/>
      <protection/>
    </xf>
    <xf numFmtId="181" fontId="3" fillId="0" borderId="10" xfId="17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 locked="0"/>
    </xf>
    <xf numFmtId="181" fontId="3" fillId="0" borderId="8" xfId="17" applyNumberFormat="1" applyFont="1" applyBorder="1" applyAlignment="1" applyProtection="1">
      <alignment/>
      <protection locked="0"/>
    </xf>
    <xf numFmtId="181" fontId="3" fillId="0" borderId="8" xfId="17" applyNumberFormat="1" applyFont="1" applyBorder="1" applyAlignment="1" applyProtection="1">
      <alignment/>
      <protection/>
    </xf>
    <xf numFmtId="181" fontId="4" fillId="0" borderId="8" xfId="17" applyNumberFormat="1" applyFont="1" applyBorder="1" applyAlignment="1" applyProtection="1">
      <alignment/>
      <protection/>
    </xf>
    <xf numFmtId="181" fontId="3" fillId="0" borderId="9" xfId="17" applyNumberFormat="1" applyFont="1" applyBorder="1" applyAlignment="1" applyProtection="1">
      <alignment/>
      <protection locked="0"/>
    </xf>
    <xf numFmtId="181" fontId="3" fillId="0" borderId="0" xfId="17" applyNumberFormat="1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181" fontId="4" fillId="0" borderId="12" xfId="17" applyNumberFormat="1" applyFont="1" applyBorder="1" applyAlignment="1" applyProtection="1">
      <alignment/>
      <protection/>
    </xf>
    <xf numFmtId="181" fontId="4" fillId="0" borderId="13" xfId="17" applyNumberFormat="1" applyFont="1" applyBorder="1" applyAlignment="1" applyProtection="1">
      <alignment/>
      <protection/>
    </xf>
    <xf numFmtId="181" fontId="4" fillId="0" borderId="14" xfId="17" applyNumberFormat="1" applyFont="1" applyBorder="1" applyAlignment="1" applyProtection="1">
      <alignment/>
      <protection/>
    </xf>
    <xf numFmtId="181" fontId="4" fillId="0" borderId="15" xfId="17" applyNumberFormat="1" applyFont="1" applyBorder="1" applyAlignment="1" applyProtection="1">
      <alignment/>
      <protection/>
    </xf>
    <xf numFmtId="181" fontId="3" fillId="0" borderId="9" xfId="17" applyNumberFormat="1" applyFont="1" applyBorder="1" applyAlignment="1" applyProtection="1">
      <alignment/>
      <protection/>
    </xf>
    <xf numFmtId="181" fontId="3" fillId="0" borderId="0" xfId="17" applyNumberFormat="1" applyFont="1" applyBorder="1" applyAlignment="1" applyProtection="1">
      <alignment/>
      <protection/>
    </xf>
    <xf numFmtId="0" fontId="3" fillId="0" borderId="7" xfId="0" applyFont="1" applyBorder="1" applyAlignment="1" applyProtection="1" quotePrefix="1">
      <alignment/>
      <protection locked="0"/>
    </xf>
    <xf numFmtId="181" fontId="4" fillId="0" borderId="16" xfId="17" applyNumberFormat="1" applyFont="1" applyBorder="1" applyAlignment="1" applyProtection="1">
      <alignment/>
      <protection/>
    </xf>
    <xf numFmtId="181" fontId="4" fillId="0" borderId="17" xfId="17" applyNumberFormat="1" applyFont="1" applyBorder="1" applyAlignment="1" applyProtection="1">
      <alignment/>
      <protection/>
    </xf>
    <xf numFmtId="181" fontId="4" fillId="0" borderId="18" xfId="17" applyNumberFormat="1" applyFont="1" applyBorder="1" applyAlignment="1" applyProtection="1">
      <alignment/>
      <protection/>
    </xf>
    <xf numFmtId="181" fontId="4" fillId="0" borderId="19" xfId="17" applyNumberFormat="1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181" fontId="2" fillId="0" borderId="21" xfId="0" applyNumberFormat="1" applyFont="1" applyBorder="1" applyAlignment="1" applyProtection="1">
      <alignment/>
      <protection/>
    </xf>
    <xf numFmtId="181" fontId="2" fillId="0" borderId="22" xfId="0" applyNumberFormat="1" applyFont="1" applyBorder="1" applyAlignment="1" applyProtection="1">
      <alignment/>
      <protection/>
    </xf>
    <xf numFmtId="181" fontId="0" fillId="0" borderId="23" xfId="0" applyNumberFormat="1" applyFont="1" applyBorder="1" applyAlignment="1" applyProtection="1">
      <alignment/>
      <protection/>
    </xf>
    <xf numFmtId="181" fontId="0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181" fontId="0" fillId="0" borderId="0" xfId="0" applyNumberFormat="1" applyFont="1" applyAlignment="1" applyProtection="1">
      <alignment/>
      <protection locked="0"/>
    </xf>
    <xf numFmtId="0" fontId="5" fillId="0" borderId="24" xfId="0" applyFont="1" applyBorder="1" applyAlignment="1" applyProtection="1">
      <alignment horizontal="center"/>
      <protection/>
    </xf>
    <xf numFmtId="181" fontId="4" fillId="0" borderId="25" xfId="0" applyNumberFormat="1" applyFont="1" applyBorder="1" applyAlignment="1" applyProtection="1">
      <alignment horizontal="right"/>
      <protection/>
    </xf>
    <xf numFmtId="181" fontId="4" fillId="0" borderId="25" xfId="0" applyNumberFormat="1" applyFont="1" applyBorder="1" applyAlignment="1" applyProtection="1">
      <alignment horizontal="right"/>
      <protection locked="0"/>
    </xf>
    <xf numFmtId="181" fontId="4" fillId="0" borderId="26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 quotePrefix="1">
      <alignment/>
      <protection/>
    </xf>
    <xf numFmtId="0" fontId="4" fillId="0" borderId="20" xfId="0" applyFont="1" applyBorder="1" applyAlignment="1" applyProtection="1">
      <alignment/>
      <protection/>
    </xf>
    <xf numFmtId="181" fontId="4" fillId="0" borderId="21" xfId="17" applyNumberFormat="1" applyFont="1" applyBorder="1" applyAlignment="1" applyProtection="1">
      <alignment/>
      <protection/>
    </xf>
    <xf numFmtId="181" fontId="4" fillId="0" borderId="22" xfId="17" applyNumberFormat="1" applyFont="1" applyBorder="1" applyAlignment="1" applyProtection="1">
      <alignment/>
      <protection/>
    </xf>
    <xf numFmtId="180" fontId="3" fillId="0" borderId="8" xfId="17" applyNumberFormat="1" applyFont="1" applyBorder="1" applyAlignment="1" applyProtection="1">
      <alignment/>
      <protection locked="0"/>
    </xf>
    <xf numFmtId="180" fontId="3" fillId="0" borderId="8" xfId="17" applyNumberFormat="1" applyFont="1" applyBorder="1" applyAlignment="1" applyProtection="1" quotePrefix="1">
      <alignment/>
      <protection/>
    </xf>
    <xf numFmtId="180" fontId="3" fillId="0" borderId="9" xfId="17" applyNumberFormat="1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179" fontId="4" fillId="0" borderId="27" xfId="17" applyFont="1" applyFill="1" applyBorder="1" applyAlignment="1" applyProtection="1">
      <alignment/>
      <protection/>
    </xf>
    <xf numFmtId="180" fontId="4" fillId="0" borderId="21" xfId="17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180" fontId="1" fillId="0" borderId="0" xfId="0" applyNumberFormat="1" applyFont="1" applyAlignment="1" applyProtection="1" quotePrefix="1">
      <alignment/>
      <protection/>
    </xf>
    <xf numFmtId="0" fontId="6" fillId="0" borderId="0" xfId="0" applyFont="1" applyAlignment="1">
      <alignment horizontal="right"/>
    </xf>
    <xf numFmtId="180" fontId="3" fillId="0" borderId="0" xfId="0" applyNumberFormat="1" applyFont="1" applyAlignment="1" applyProtection="1">
      <alignment/>
      <protection/>
    </xf>
    <xf numFmtId="0" fontId="3" fillId="0" borderId="6" xfId="0" applyFont="1" applyBorder="1" applyAlignment="1" applyProtection="1" quotePrefix="1">
      <alignment horizontal="left" indent="1"/>
      <protection locked="0"/>
    </xf>
    <xf numFmtId="0" fontId="3" fillId="0" borderId="28" xfId="0" applyFont="1" applyBorder="1" applyAlignment="1" applyProtection="1">
      <alignment/>
      <protection/>
    </xf>
    <xf numFmtId="181" fontId="3" fillId="0" borderId="28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/>
      <protection/>
    </xf>
    <xf numFmtId="181" fontId="3" fillId="0" borderId="6" xfId="0" applyNumberFormat="1" applyFont="1" applyBorder="1" applyAlignment="1" applyProtection="1" quotePrefix="1">
      <alignment/>
      <protection/>
    </xf>
    <xf numFmtId="0" fontId="3" fillId="0" borderId="30" xfId="0" applyFont="1" applyBorder="1" applyAlignment="1" applyProtection="1" quotePrefix="1">
      <alignment/>
      <protection/>
    </xf>
    <xf numFmtId="0" fontId="3" fillId="0" borderId="6" xfId="0" applyFont="1" applyBorder="1" applyAlignment="1" applyProtection="1" quotePrefix="1">
      <alignment/>
      <protection/>
    </xf>
    <xf numFmtId="0" fontId="4" fillId="0" borderId="31" xfId="0" applyFont="1" applyBorder="1" applyAlignment="1" applyProtection="1">
      <alignment/>
      <protection/>
    </xf>
    <xf numFmtId="181" fontId="4" fillId="0" borderId="31" xfId="0" applyNumberFormat="1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180" fontId="4" fillId="0" borderId="34" xfId="17" applyNumberFormat="1" applyFont="1" applyBorder="1" applyAlignment="1" applyProtection="1">
      <alignment/>
      <protection/>
    </xf>
    <xf numFmtId="180" fontId="3" fillId="0" borderId="35" xfId="17" applyNumberFormat="1" applyFont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left"/>
      <protection/>
    </xf>
    <xf numFmtId="180" fontId="3" fillId="0" borderId="37" xfId="17" applyNumberFormat="1" applyFont="1" applyBorder="1" applyAlignment="1" applyProtection="1">
      <alignment/>
      <protection locked="0"/>
    </xf>
    <xf numFmtId="180" fontId="3" fillId="0" borderId="35" xfId="17" applyNumberFormat="1" applyFont="1" applyBorder="1" applyAlignment="1" applyProtection="1">
      <alignment/>
      <protection locked="0"/>
    </xf>
    <xf numFmtId="180" fontId="4" fillId="0" borderId="35" xfId="17" applyNumberFormat="1" applyFont="1" applyBorder="1" applyAlignment="1" applyProtection="1">
      <alignment/>
      <protection/>
    </xf>
    <xf numFmtId="181" fontId="3" fillId="0" borderId="38" xfId="17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right" wrapText="1"/>
      <protection/>
    </xf>
    <xf numFmtId="0" fontId="0" fillId="0" borderId="0" xfId="0" applyBorder="1" applyAlignment="1">
      <alignment/>
    </xf>
    <xf numFmtId="181" fontId="0" fillId="0" borderId="39" xfId="0" applyNumberFormat="1" applyFont="1" applyBorder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40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 quotePrefix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17" fontId="4" fillId="0" borderId="8" xfId="0" applyNumberFormat="1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 quotePrefix="1">
      <alignment horizontal="center"/>
      <protection/>
    </xf>
    <xf numFmtId="17" fontId="4" fillId="0" borderId="8" xfId="0" applyNumberFormat="1" applyFont="1" applyFill="1" applyBorder="1" applyAlignment="1" applyProtection="1" quotePrefix="1">
      <alignment horizontal="center"/>
      <protection/>
    </xf>
    <xf numFmtId="0" fontId="0" fillId="0" borderId="8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 quotePrefix="1">
      <alignment horizontal="center"/>
      <protection/>
    </xf>
    <xf numFmtId="0" fontId="4" fillId="0" borderId="10" xfId="0" applyFont="1" applyFill="1" applyBorder="1" applyAlignment="1" applyProtection="1" quotePrefix="1">
      <alignment horizont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/>
      <protection/>
    </xf>
    <xf numFmtId="1" fontId="3" fillId="0" borderId="8" xfId="0" applyNumberFormat="1" applyFont="1" applyFill="1" applyBorder="1" applyAlignment="1" applyProtection="1" quotePrefix="1">
      <alignment horizontal="center"/>
      <protection/>
    </xf>
    <xf numFmtId="1" fontId="4" fillId="0" borderId="8" xfId="0" applyNumberFormat="1" applyFont="1" applyFill="1" applyBorder="1" applyAlignment="1" applyProtection="1">
      <alignment horizontal="center"/>
      <protection/>
    </xf>
    <xf numFmtId="1" fontId="3" fillId="0" borderId="8" xfId="0" applyNumberFormat="1" applyFont="1" applyFill="1" applyBorder="1" applyAlignment="1" applyProtection="1">
      <alignment horizontal="center"/>
      <protection/>
    </xf>
    <xf numFmtId="1" fontId="3" fillId="0" borderId="9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right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/>
      <protection/>
    </xf>
    <xf numFmtId="180" fontId="8" fillId="0" borderId="6" xfId="0" applyNumberFormat="1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180" fontId="10" fillId="0" borderId="2" xfId="0" applyNumberFormat="1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/>
      <protection/>
    </xf>
    <xf numFmtId="180" fontId="7" fillId="0" borderId="28" xfId="0" applyNumberFormat="1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 horizontal="right"/>
      <protection/>
    </xf>
    <xf numFmtId="180" fontId="3" fillId="0" borderId="49" xfId="0" applyNumberFormat="1" applyFont="1" applyFill="1" applyBorder="1" applyAlignment="1" applyProtection="1">
      <alignment horizontal="center"/>
      <protection/>
    </xf>
    <xf numFmtId="0" fontId="9" fillId="0" borderId="50" xfId="0" applyFont="1" applyFill="1" applyBorder="1" applyAlignment="1" applyProtection="1">
      <alignment horizontal="right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7" xfId="0" applyFont="1" applyFill="1" applyBorder="1" applyAlignment="1" applyProtection="1">
      <alignment horizontal="right"/>
      <protection/>
    </xf>
    <xf numFmtId="0" fontId="15" fillId="0" borderId="0" xfId="0" applyFont="1" applyAlignment="1" applyProtection="1" quotePrefix="1">
      <alignment/>
      <protection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wrapText="1"/>
      <protection/>
    </xf>
    <xf numFmtId="0" fontId="4" fillId="0" borderId="40" xfId="0" applyFont="1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horizontal="center" vertical="top" wrapText="1"/>
      <protection/>
    </xf>
    <xf numFmtId="0" fontId="0" fillId="0" borderId="8" xfId="0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top" wrapText="1"/>
      <protection/>
    </xf>
    <xf numFmtId="0" fontId="0" fillId="0" borderId="30" xfId="0" applyFill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8" xfId="0" applyFont="1" applyFill="1" applyBorder="1" applyAlignment="1" applyProtection="1">
      <alignment horizontal="center"/>
      <protection/>
    </xf>
    <xf numFmtId="0" fontId="2" fillId="2" borderId="51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omma_Gauteng EWS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ata\Lotus\STAATSBE\2002\nuwe%200203%20DoD%20ew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awings"/>
      <sheetName val="DoD Expenditure (A)"/>
      <sheetName val="Cashflow (B)"/>
      <sheetName val="Reasons deviation (C)"/>
      <sheetName val="Provity relief (D)"/>
      <sheetName val="Revenue (E)"/>
    </sheetNames>
    <sheetDataSet>
      <sheetData sheetId="1">
        <row r="18">
          <cell r="D18" t="str">
            <v>1  Administration</v>
          </cell>
        </row>
        <row r="19">
          <cell r="D19" t="str">
            <v>2 Landward defence</v>
          </cell>
        </row>
        <row r="20">
          <cell r="D20" t="str">
            <v>3 Air defence</v>
          </cell>
        </row>
        <row r="21">
          <cell r="D21" t="str">
            <v>4 Maritime defence</v>
          </cell>
        </row>
        <row r="22">
          <cell r="D22" t="str">
            <v>5 Military health support</v>
          </cell>
        </row>
        <row r="23">
          <cell r="D23" t="str">
            <v>6 Military Intelligence</v>
          </cell>
        </row>
        <row r="24">
          <cell r="D24" t="str">
            <v>7 Joint support </v>
          </cell>
        </row>
        <row r="25">
          <cell r="D25" t="str">
            <v>8 Command and control</v>
          </cell>
        </row>
        <row r="26">
          <cell r="D26" t="str">
            <v>9 Special defence account</v>
          </cell>
        </row>
        <row r="27">
          <cell r="D27" t="str">
            <v>Theft and losses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U45"/>
  <sheetViews>
    <sheetView tabSelected="1" zoomScale="75" zoomScaleNormal="75" workbookViewId="0" topLeftCell="B18">
      <selection activeCell="G1" sqref="G1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6.140625" style="0" customWidth="1"/>
    <col min="4" max="4" width="35.00390625" style="0" customWidth="1"/>
    <col min="5" max="7" width="13.00390625" style="0" customWidth="1"/>
    <col min="8" max="8" width="14.57421875" style="0" customWidth="1"/>
    <col min="9" max="9" width="15.140625" style="0" customWidth="1"/>
    <col min="10" max="10" width="13.421875" style="0" customWidth="1"/>
    <col min="11" max="11" width="14.8515625" style="0" customWidth="1"/>
    <col min="12" max="12" width="14.140625" style="0" customWidth="1"/>
    <col min="13" max="13" width="15.421875" style="0" customWidth="1"/>
    <col min="14" max="15" width="14.57421875" style="0" customWidth="1"/>
    <col min="16" max="16" width="15.8515625" style="0" customWidth="1"/>
    <col min="17" max="17" width="14.8515625" style="0" customWidth="1"/>
    <col min="18" max="18" width="14.57421875" style="0" customWidth="1"/>
    <col min="19" max="19" width="2.421875" style="0" customWidth="1"/>
    <col min="20" max="20" width="9.28125" style="0" bestFit="1" customWidth="1"/>
    <col min="21" max="21" width="10.140625" style="0" bestFit="1" customWidth="1"/>
    <col min="22" max="22" width="14.00390625" style="96" customWidth="1"/>
    <col min="23" max="23" width="9.28125" style="0" bestFit="1" customWidth="1"/>
  </cols>
  <sheetData>
    <row r="1" spans="4:18" ht="60.75" customHeight="1">
      <c r="D1" s="150" t="s">
        <v>93</v>
      </c>
      <c r="E1" s="151"/>
      <c r="F1" s="151"/>
      <c r="G1" s="1"/>
      <c r="H1" s="1"/>
      <c r="I1" s="1"/>
      <c r="J1" s="1"/>
      <c r="K1" s="1"/>
      <c r="L1" s="1"/>
      <c r="M1" s="1"/>
      <c r="N1" s="1"/>
      <c r="O1" s="1"/>
      <c r="P1" s="98"/>
      <c r="Q1" s="154" t="s">
        <v>92</v>
      </c>
      <c r="R1" s="154"/>
    </row>
    <row r="2" spans="4:18" ht="23.25">
      <c r="D2" s="152" t="s">
        <v>79</v>
      </c>
      <c r="E2" s="153"/>
      <c r="F2" s="153"/>
      <c r="G2" s="4"/>
      <c r="H2" s="4"/>
      <c r="I2" s="99"/>
      <c r="J2" s="4"/>
      <c r="K2" s="4"/>
      <c r="L2" s="4"/>
      <c r="M2" s="4"/>
      <c r="N2" s="4"/>
      <c r="O2" s="4"/>
      <c r="P2" s="4"/>
      <c r="Q2" s="4"/>
      <c r="R2" s="97"/>
    </row>
    <row r="3" spans="4:18" ht="12.75"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"/>
      <c r="Q3" s="1"/>
      <c r="R3" s="1"/>
    </row>
    <row r="4" spans="4:18" ht="13.5" thickBot="1">
      <c r="D4" s="155" t="s">
        <v>2</v>
      </c>
      <c r="E4" s="156"/>
      <c r="F4" s="100"/>
      <c r="G4" s="100"/>
      <c r="H4" s="6"/>
      <c r="I4" s="6"/>
      <c r="J4" s="6"/>
      <c r="K4" s="6"/>
      <c r="L4" s="6"/>
      <c r="M4" s="6"/>
      <c r="N4" s="6"/>
      <c r="O4" s="6"/>
      <c r="P4" s="1"/>
      <c r="Q4" s="1"/>
      <c r="R4" s="1"/>
    </row>
    <row r="5" spans="4:18" ht="13.5" thickTop="1">
      <c r="D5" s="101"/>
      <c r="E5" s="102"/>
      <c r="F5" s="102"/>
      <c r="G5" s="102"/>
      <c r="H5" s="102" t="s">
        <v>2</v>
      </c>
      <c r="I5" s="102" t="s">
        <v>4</v>
      </c>
      <c r="J5" s="102" t="s">
        <v>5</v>
      </c>
      <c r="K5" s="102" t="s">
        <v>6</v>
      </c>
      <c r="L5" s="103"/>
      <c r="M5" s="103"/>
      <c r="N5" s="103"/>
      <c r="O5" s="103"/>
      <c r="P5" s="157" t="s">
        <v>7</v>
      </c>
      <c r="Q5" s="102" t="s">
        <v>8</v>
      </c>
      <c r="R5" s="104" t="s">
        <v>9</v>
      </c>
    </row>
    <row r="6" spans="4:18" ht="12.75">
      <c r="D6" s="105" t="s">
        <v>10</v>
      </c>
      <c r="E6" s="106" t="s">
        <v>11</v>
      </c>
      <c r="F6" s="106" t="s">
        <v>12</v>
      </c>
      <c r="G6" s="106" t="s">
        <v>13</v>
      </c>
      <c r="H6" s="106" t="s">
        <v>10</v>
      </c>
      <c r="I6" s="106" t="s">
        <v>10</v>
      </c>
      <c r="J6" s="106" t="s">
        <v>17</v>
      </c>
      <c r="K6" s="107" t="s">
        <v>18</v>
      </c>
      <c r="L6" s="159" t="s">
        <v>19</v>
      </c>
      <c r="M6" s="159"/>
      <c r="N6" s="159"/>
      <c r="O6" s="159"/>
      <c r="P6" s="158"/>
      <c r="Q6" s="106" t="s">
        <v>20</v>
      </c>
      <c r="R6" s="108" t="s">
        <v>21</v>
      </c>
    </row>
    <row r="7" spans="4:18" ht="12.75">
      <c r="D7" s="109"/>
      <c r="E7" s="106">
        <v>2002</v>
      </c>
      <c r="F7" s="106">
        <v>2002</v>
      </c>
      <c r="G7" s="106">
        <v>2002</v>
      </c>
      <c r="H7" s="106" t="s">
        <v>22</v>
      </c>
      <c r="I7" s="110" t="s">
        <v>23</v>
      </c>
      <c r="J7" s="106" t="s">
        <v>10</v>
      </c>
      <c r="K7" s="107" t="s">
        <v>24</v>
      </c>
      <c r="L7" s="111"/>
      <c r="M7" s="111"/>
      <c r="N7" s="111"/>
      <c r="O7" s="111"/>
      <c r="P7" s="158"/>
      <c r="Q7" s="106"/>
      <c r="R7" s="108" t="s">
        <v>25</v>
      </c>
    </row>
    <row r="8" spans="4:18" ht="12.75">
      <c r="D8" s="105"/>
      <c r="E8" s="106"/>
      <c r="F8" s="106"/>
      <c r="G8" s="106"/>
      <c r="H8" s="112" t="s">
        <v>83</v>
      </c>
      <c r="I8" s="112" t="s">
        <v>84</v>
      </c>
      <c r="J8" s="107" t="s">
        <v>18</v>
      </c>
      <c r="K8" s="106"/>
      <c r="L8" s="160" t="s">
        <v>26</v>
      </c>
      <c r="M8" s="160" t="s">
        <v>27</v>
      </c>
      <c r="N8" s="160" t="s">
        <v>28</v>
      </c>
      <c r="O8" s="160" t="s">
        <v>29</v>
      </c>
      <c r="P8" s="158"/>
      <c r="Q8" s="106"/>
      <c r="R8" s="108" t="s">
        <v>30</v>
      </c>
    </row>
    <row r="9" spans="4:18" ht="12.75">
      <c r="D9" s="109"/>
      <c r="E9" s="106"/>
      <c r="F9" s="106"/>
      <c r="G9" s="106"/>
      <c r="H9" s="112"/>
      <c r="I9" s="106" t="s">
        <v>22</v>
      </c>
      <c r="J9" s="113"/>
      <c r="K9" s="106"/>
      <c r="L9" s="161"/>
      <c r="M9" s="161"/>
      <c r="N9" s="161"/>
      <c r="O9" s="162"/>
      <c r="P9" s="158"/>
      <c r="Q9" s="114"/>
      <c r="R9" s="108"/>
    </row>
    <row r="10" spans="4:18" ht="12.75">
      <c r="D10" s="105"/>
      <c r="E10" s="115"/>
      <c r="F10" s="115"/>
      <c r="G10" s="115"/>
      <c r="H10" s="113"/>
      <c r="I10" s="112" t="s">
        <v>31</v>
      </c>
      <c r="J10" s="115"/>
      <c r="K10" s="106"/>
      <c r="L10" s="161"/>
      <c r="M10" s="161"/>
      <c r="N10" s="161"/>
      <c r="O10" s="162"/>
      <c r="P10" s="158"/>
      <c r="Q10" s="114"/>
      <c r="R10" s="108"/>
    </row>
    <row r="11" spans="4:18" ht="12.75">
      <c r="D11" s="105"/>
      <c r="E11" s="115"/>
      <c r="F11" s="115"/>
      <c r="G11" s="115"/>
      <c r="H11" s="113"/>
      <c r="I11" s="112"/>
      <c r="J11" s="115"/>
      <c r="K11" s="106"/>
      <c r="L11" s="161"/>
      <c r="M11" s="161"/>
      <c r="N11" s="161"/>
      <c r="O11" s="162"/>
      <c r="P11" s="114"/>
      <c r="Q11" s="114"/>
      <c r="R11" s="108"/>
    </row>
    <row r="12" spans="4:18" ht="12.75">
      <c r="D12" s="105"/>
      <c r="E12" s="115"/>
      <c r="F12" s="115"/>
      <c r="G12" s="115"/>
      <c r="H12" s="113"/>
      <c r="I12" s="112"/>
      <c r="J12" s="116" t="s">
        <v>86</v>
      </c>
      <c r="K12" s="106"/>
      <c r="L12" s="161"/>
      <c r="M12" s="161"/>
      <c r="N12" s="161"/>
      <c r="O12" s="162"/>
      <c r="P12" s="116" t="s">
        <v>87</v>
      </c>
      <c r="Q12" s="116" t="s">
        <v>88</v>
      </c>
      <c r="R12" s="117" t="s">
        <v>89</v>
      </c>
    </row>
    <row r="13" spans="4:18" ht="12.75">
      <c r="D13" s="105"/>
      <c r="E13" s="115"/>
      <c r="F13" s="115"/>
      <c r="G13" s="115"/>
      <c r="H13" s="113"/>
      <c r="I13" s="112"/>
      <c r="J13" s="116"/>
      <c r="K13" s="106"/>
      <c r="L13" s="118" t="s">
        <v>32</v>
      </c>
      <c r="M13" s="119"/>
      <c r="N13" s="119"/>
      <c r="O13" s="120"/>
      <c r="P13" s="116"/>
      <c r="Q13" s="116"/>
      <c r="R13" s="117"/>
    </row>
    <row r="14" spans="4:18" ht="12.75">
      <c r="D14" s="105"/>
      <c r="E14" s="115"/>
      <c r="F14" s="115"/>
      <c r="G14" s="115"/>
      <c r="H14" s="113"/>
      <c r="I14" s="112"/>
      <c r="J14" s="116"/>
      <c r="K14" s="106"/>
      <c r="L14" s="118" t="s">
        <v>34</v>
      </c>
      <c r="M14" s="119"/>
      <c r="N14" s="119"/>
      <c r="O14" s="120"/>
      <c r="P14" s="116"/>
      <c r="Q14" s="116"/>
      <c r="R14" s="117"/>
    </row>
    <row r="15" spans="4:18" ht="12.75">
      <c r="D15" s="109">
        <v>1</v>
      </c>
      <c r="E15" s="115">
        <f aca="true" t="shared" si="0" ref="E15:R15">+D15+1</f>
        <v>2</v>
      </c>
      <c r="F15" s="115">
        <f t="shared" si="0"/>
        <v>3</v>
      </c>
      <c r="G15" s="115">
        <f t="shared" si="0"/>
        <v>4</v>
      </c>
      <c r="H15" s="121">
        <f>+G15+1</f>
        <v>5</v>
      </c>
      <c r="I15" s="122">
        <f t="shared" si="0"/>
        <v>6</v>
      </c>
      <c r="J15" s="123">
        <f t="shared" si="0"/>
        <v>7</v>
      </c>
      <c r="K15" s="124">
        <f t="shared" si="0"/>
        <v>8</v>
      </c>
      <c r="L15" s="125">
        <f t="shared" si="0"/>
        <v>9</v>
      </c>
      <c r="M15" s="125">
        <f t="shared" si="0"/>
        <v>10</v>
      </c>
      <c r="N15" s="125">
        <f t="shared" si="0"/>
        <v>11</v>
      </c>
      <c r="O15" s="126">
        <f t="shared" si="0"/>
        <v>12</v>
      </c>
      <c r="P15" s="124">
        <f t="shared" si="0"/>
        <v>13</v>
      </c>
      <c r="Q15" s="124">
        <f>+P15+1</f>
        <v>14</v>
      </c>
      <c r="R15" s="127">
        <f t="shared" si="0"/>
        <v>15</v>
      </c>
    </row>
    <row r="16" spans="4:18" ht="12.75">
      <c r="D16" s="128"/>
      <c r="E16" s="129" t="s">
        <v>37</v>
      </c>
      <c r="F16" s="129" t="s">
        <v>37</v>
      </c>
      <c r="G16" s="129" t="s">
        <v>37</v>
      </c>
      <c r="H16" s="129" t="s">
        <v>37</v>
      </c>
      <c r="I16" s="129" t="s">
        <v>37</v>
      </c>
      <c r="J16" s="129" t="s">
        <v>37</v>
      </c>
      <c r="K16" s="129" t="s">
        <v>37</v>
      </c>
      <c r="L16" s="130" t="s">
        <v>37</v>
      </c>
      <c r="M16" s="129" t="s">
        <v>37</v>
      </c>
      <c r="N16" s="129" t="s">
        <v>37</v>
      </c>
      <c r="O16" s="131" t="s">
        <v>37</v>
      </c>
      <c r="P16" s="129" t="s">
        <v>37</v>
      </c>
      <c r="Q16" s="129" t="s">
        <v>37</v>
      </c>
      <c r="R16" s="132" t="s">
        <v>37</v>
      </c>
    </row>
    <row r="17" spans="4:19" ht="12.75">
      <c r="D17" s="15" t="s">
        <v>39</v>
      </c>
      <c r="E17" s="16"/>
      <c r="F17" s="16"/>
      <c r="G17" s="16"/>
      <c r="H17" s="16"/>
      <c r="I17" s="16"/>
      <c r="J17" s="18"/>
      <c r="K17" s="16"/>
      <c r="L17" s="19"/>
      <c r="M17" s="19"/>
      <c r="N17" s="19"/>
      <c r="O17" s="20"/>
      <c r="P17" s="16"/>
      <c r="Q17" s="18"/>
      <c r="R17" s="90"/>
      <c r="S17" s="92" t="s">
        <v>82</v>
      </c>
    </row>
    <row r="18" spans="4:19" ht="12.75">
      <c r="D18" s="22" t="s">
        <v>41</v>
      </c>
      <c r="E18" s="23">
        <v>39787</v>
      </c>
      <c r="F18" s="23">
        <v>39300</v>
      </c>
      <c r="G18" s="23">
        <v>39089</v>
      </c>
      <c r="H18" s="23">
        <v>118176</v>
      </c>
      <c r="I18" s="23">
        <v>461777</v>
      </c>
      <c r="J18" s="23">
        <v>579953</v>
      </c>
      <c r="K18" s="23">
        <v>538377</v>
      </c>
      <c r="L18" s="23">
        <v>12060</v>
      </c>
      <c r="M18" s="23">
        <v>0</v>
      </c>
      <c r="N18" s="23">
        <v>969</v>
      </c>
      <c r="O18" s="23">
        <v>0</v>
      </c>
      <c r="P18" s="23">
        <v>13029</v>
      </c>
      <c r="Q18" s="23">
        <v>551406</v>
      </c>
      <c r="R18" s="21">
        <v>-28547</v>
      </c>
      <c r="S18" s="92" t="s">
        <v>82</v>
      </c>
    </row>
    <row r="19" spans="4:19" ht="12.75">
      <c r="D19" s="22" t="s">
        <v>73</v>
      </c>
      <c r="E19" s="23">
        <v>228411</v>
      </c>
      <c r="F19" s="23">
        <v>240182</v>
      </c>
      <c r="G19" s="23">
        <v>231240</v>
      </c>
      <c r="H19" s="23">
        <v>699833</v>
      </c>
      <c r="I19" s="23">
        <v>2851209</v>
      </c>
      <c r="J19" s="23">
        <v>3551042</v>
      </c>
      <c r="K19" s="23">
        <v>3477335</v>
      </c>
      <c r="L19" s="23">
        <v>-1691</v>
      </c>
      <c r="M19" s="23">
        <v>0</v>
      </c>
      <c r="N19" s="23">
        <v>5639</v>
      </c>
      <c r="O19" s="23">
        <v>0</v>
      </c>
      <c r="P19" s="23">
        <v>3948</v>
      </c>
      <c r="Q19" s="23">
        <v>3481283</v>
      </c>
      <c r="R19" s="21">
        <v>-69759</v>
      </c>
      <c r="S19" s="92" t="s">
        <v>82</v>
      </c>
    </row>
    <row r="20" spans="4:19" ht="12.75">
      <c r="D20" s="22" t="s">
        <v>74</v>
      </c>
      <c r="E20" s="23">
        <v>162740</v>
      </c>
      <c r="F20" s="23">
        <v>93416</v>
      </c>
      <c r="G20" s="23">
        <v>169572</v>
      </c>
      <c r="H20" s="23">
        <v>425728</v>
      </c>
      <c r="I20" s="23">
        <v>1613568</v>
      </c>
      <c r="J20" s="23">
        <v>2039296</v>
      </c>
      <c r="K20" s="23">
        <v>2018664</v>
      </c>
      <c r="L20" s="23">
        <v>-1185</v>
      </c>
      <c r="M20" s="23">
        <v>0</v>
      </c>
      <c r="N20" s="23">
        <v>70</v>
      </c>
      <c r="O20" s="23">
        <v>0</v>
      </c>
      <c r="P20" s="23">
        <v>-1115</v>
      </c>
      <c r="Q20" s="23">
        <v>2017549</v>
      </c>
      <c r="R20" s="21">
        <v>-21747</v>
      </c>
      <c r="S20" s="92" t="s">
        <v>82</v>
      </c>
    </row>
    <row r="21" spans="4:19" ht="12.75">
      <c r="D21" s="22" t="s">
        <v>75</v>
      </c>
      <c r="E21" s="23">
        <v>63855</v>
      </c>
      <c r="F21" s="23">
        <v>66142</v>
      </c>
      <c r="G21" s="23">
        <v>59864</v>
      </c>
      <c r="H21" s="23">
        <v>189861</v>
      </c>
      <c r="I21" s="23">
        <v>787491</v>
      </c>
      <c r="J21" s="23">
        <v>977352</v>
      </c>
      <c r="K21" s="23">
        <v>979668</v>
      </c>
      <c r="L21" s="23">
        <v>-2316</v>
      </c>
      <c r="M21" s="23">
        <v>0</v>
      </c>
      <c r="N21" s="23">
        <v>0</v>
      </c>
      <c r="O21" s="23">
        <v>0</v>
      </c>
      <c r="P21" s="23">
        <v>-2316</v>
      </c>
      <c r="Q21" s="23">
        <v>977352</v>
      </c>
      <c r="R21" s="21">
        <v>0</v>
      </c>
      <c r="S21" s="92" t="s">
        <v>82</v>
      </c>
    </row>
    <row r="22" spans="4:19" ht="12.75">
      <c r="D22" s="22" t="s">
        <v>80</v>
      </c>
      <c r="E22" s="23">
        <v>74537</v>
      </c>
      <c r="F22" s="23">
        <v>86910</v>
      </c>
      <c r="G22" s="23">
        <v>87685</v>
      </c>
      <c r="H22" s="23">
        <v>249132</v>
      </c>
      <c r="I22" s="23">
        <v>904864</v>
      </c>
      <c r="J22" s="23">
        <v>1153996</v>
      </c>
      <c r="K22" s="23">
        <v>1144939</v>
      </c>
      <c r="L22" s="23">
        <v>-906</v>
      </c>
      <c r="M22" s="23">
        <v>0</v>
      </c>
      <c r="N22" s="23">
        <v>0</v>
      </c>
      <c r="O22" s="23">
        <v>0</v>
      </c>
      <c r="P22" s="23">
        <v>-906</v>
      </c>
      <c r="Q22" s="23">
        <v>1144033</v>
      </c>
      <c r="R22" s="21">
        <v>-9963</v>
      </c>
      <c r="S22" s="92" t="s">
        <v>82</v>
      </c>
    </row>
    <row r="23" spans="4:19" ht="12.75">
      <c r="D23" s="22" t="s">
        <v>81</v>
      </c>
      <c r="E23" s="23">
        <v>9228</v>
      </c>
      <c r="F23" s="23">
        <v>10089</v>
      </c>
      <c r="G23" s="23">
        <v>9951</v>
      </c>
      <c r="H23" s="23">
        <v>29268</v>
      </c>
      <c r="I23" s="23">
        <v>119916</v>
      </c>
      <c r="J23" s="23">
        <v>149184</v>
      </c>
      <c r="K23" s="23">
        <v>149184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149184</v>
      </c>
      <c r="R23" s="21">
        <v>0</v>
      </c>
      <c r="S23" s="92" t="s">
        <v>82</v>
      </c>
    </row>
    <row r="24" spans="4:19" ht="12.75">
      <c r="D24" s="22" t="s">
        <v>76</v>
      </c>
      <c r="E24" s="23">
        <v>138834</v>
      </c>
      <c r="F24" s="23">
        <v>90954</v>
      </c>
      <c r="G24" s="23">
        <v>112651</v>
      </c>
      <c r="H24" s="23">
        <v>342439</v>
      </c>
      <c r="I24" s="23">
        <v>1633069</v>
      </c>
      <c r="J24" s="23">
        <v>1975508</v>
      </c>
      <c r="K24" s="23">
        <v>1942782</v>
      </c>
      <c r="L24" s="23">
        <v>-5962</v>
      </c>
      <c r="M24" s="23">
        <v>0</v>
      </c>
      <c r="N24" s="23">
        <v>704</v>
      </c>
      <c r="O24" s="23">
        <v>0</v>
      </c>
      <c r="P24" s="23">
        <v>-5258</v>
      </c>
      <c r="Q24" s="23">
        <v>1937524</v>
      </c>
      <c r="R24" s="21">
        <v>-37984</v>
      </c>
      <c r="S24" s="92" t="s">
        <v>82</v>
      </c>
    </row>
    <row r="25" spans="4:19" ht="12.75">
      <c r="D25" s="22" t="s">
        <v>77</v>
      </c>
      <c r="E25" s="23">
        <v>32299</v>
      </c>
      <c r="F25" s="23">
        <v>33337</v>
      </c>
      <c r="G25" s="23">
        <v>37431</v>
      </c>
      <c r="H25" s="23">
        <v>103067</v>
      </c>
      <c r="I25" s="23">
        <v>430261</v>
      </c>
      <c r="J25" s="23">
        <v>533328</v>
      </c>
      <c r="K25" s="23">
        <v>537974</v>
      </c>
      <c r="L25" s="23">
        <v>-4741</v>
      </c>
      <c r="M25" s="23">
        <v>0</v>
      </c>
      <c r="N25" s="23">
        <v>95</v>
      </c>
      <c r="O25" s="23">
        <v>0</v>
      </c>
      <c r="P25" s="23">
        <v>-4646</v>
      </c>
      <c r="Q25" s="23">
        <v>533328</v>
      </c>
      <c r="R25" s="21">
        <v>0</v>
      </c>
      <c r="S25" s="92" t="s">
        <v>82</v>
      </c>
    </row>
    <row r="26" spans="4:19" ht="12.75">
      <c r="D26" s="22" t="s">
        <v>78</v>
      </c>
      <c r="E26" s="23">
        <v>2337822</v>
      </c>
      <c r="F26" s="23">
        <v>82343</v>
      </c>
      <c r="G26" s="23">
        <v>97942</v>
      </c>
      <c r="H26" s="23">
        <v>2518107</v>
      </c>
      <c r="I26" s="23">
        <v>5107350</v>
      </c>
      <c r="J26" s="23">
        <v>7625457</v>
      </c>
      <c r="K26" s="23">
        <v>7625457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7625457</v>
      </c>
      <c r="R26" s="21">
        <v>0</v>
      </c>
      <c r="S26" s="92" t="s">
        <v>82</v>
      </c>
    </row>
    <row r="27" spans="4:19" ht="12.75">
      <c r="D27" s="28" t="s">
        <v>43</v>
      </c>
      <c r="E27" s="23">
        <v>1134</v>
      </c>
      <c r="F27" s="23">
        <v>1305</v>
      </c>
      <c r="G27" s="23">
        <v>2302</v>
      </c>
      <c r="H27" s="23">
        <v>4741</v>
      </c>
      <c r="I27" s="23">
        <v>0</v>
      </c>
      <c r="J27" s="23">
        <v>4741</v>
      </c>
      <c r="K27" s="23">
        <v>0</v>
      </c>
      <c r="L27" s="23">
        <v>4741</v>
      </c>
      <c r="M27" s="23">
        <v>0</v>
      </c>
      <c r="N27" s="23">
        <v>0</v>
      </c>
      <c r="O27" s="23">
        <v>0</v>
      </c>
      <c r="P27" s="23">
        <v>4741</v>
      </c>
      <c r="Q27" s="23">
        <v>4741</v>
      </c>
      <c r="R27" s="21">
        <v>0</v>
      </c>
      <c r="S27" s="92" t="s">
        <v>82</v>
      </c>
    </row>
    <row r="28" spans="4:21" ht="12.75">
      <c r="D28" s="29" t="s">
        <v>44</v>
      </c>
      <c r="E28" s="30">
        <v>3088647</v>
      </c>
      <c r="F28" s="30">
        <v>743978</v>
      </c>
      <c r="G28" s="30">
        <v>847727</v>
      </c>
      <c r="H28" s="30">
        <v>4680352</v>
      </c>
      <c r="I28" s="30">
        <v>13909505</v>
      </c>
      <c r="J28" s="30">
        <v>18589857</v>
      </c>
      <c r="K28" s="30">
        <v>18414380</v>
      </c>
      <c r="L28" s="31">
        <v>0</v>
      </c>
      <c r="M28" s="31">
        <v>0</v>
      </c>
      <c r="N28" s="31">
        <v>7477</v>
      </c>
      <c r="O28" s="32">
        <v>0</v>
      </c>
      <c r="P28" s="30">
        <v>7477</v>
      </c>
      <c r="Q28" s="30">
        <v>18421857</v>
      </c>
      <c r="R28" s="33">
        <v>-168000</v>
      </c>
      <c r="S28" s="92" t="s">
        <v>82</v>
      </c>
      <c r="T28" s="95"/>
      <c r="U28" s="95">
        <f>+R28+168000</f>
        <v>0</v>
      </c>
    </row>
    <row r="29" spans="4:19" ht="12.75">
      <c r="D29" s="15" t="s">
        <v>45</v>
      </c>
      <c r="E29" s="24"/>
      <c r="F29" s="24"/>
      <c r="G29" s="24"/>
      <c r="H29" s="24"/>
      <c r="I29" s="24"/>
      <c r="J29" s="25"/>
      <c r="K29" s="23"/>
      <c r="L29" s="34"/>
      <c r="M29" s="34"/>
      <c r="N29" s="34"/>
      <c r="O29" s="35"/>
      <c r="P29" s="24"/>
      <c r="Q29" s="25"/>
      <c r="R29" s="21"/>
      <c r="S29" s="92" t="s">
        <v>82</v>
      </c>
    </row>
    <row r="30" spans="4:19" ht="12.75">
      <c r="D30" s="36" t="s">
        <v>46</v>
      </c>
      <c r="E30" s="23"/>
      <c r="F30" s="23"/>
      <c r="G30" s="23"/>
      <c r="H30" s="24"/>
      <c r="I30" s="24"/>
      <c r="J30" s="25"/>
      <c r="K30" s="23"/>
      <c r="L30" s="26"/>
      <c r="M30" s="26"/>
      <c r="N30" s="26"/>
      <c r="O30" s="27"/>
      <c r="P30" s="24"/>
      <c r="Q30" s="25"/>
      <c r="R30" s="21"/>
      <c r="S30" s="92" t="s">
        <v>82</v>
      </c>
    </row>
    <row r="31" spans="4:19" ht="12.75">
      <c r="D31" s="36" t="s">
        <v>46</v>
      </c>
      <c r="E31" s="23"/>
      <c r="F31" s="23"/>
      <c r="G31" s="23"/>
      <c r="H31" s="24"/>
      <c r="I31" s="24"/>
      <c r="J31" s="25"/>
      <c r="K31" s="23"/>
      <c r="L31" s="26"/>
      <c r="M31" s="26"/>
      <c r="N31" s="26"/>
      <c r="O31" s="27"/>
      <c r="P31" s="24"/>
      <c r="Q31" s="25"/>
      <c r="R31" s="21"/>
      <c r="S31" s="92" t="s">
        <v>82</v>
      </c>
    </row>
    <row r="32" spans="4:19" ht="12.75">
      <c r="D32" s="29" t="s">
        <v>44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>
        <v>0</v>
      </c>
      <c r="M32" s="38">
        <v>0</v>
      </c>
      <c r="N32" s="38">
        <v>0</v>
      </c>
      <c r="O32" s="39">
        <v>0</v>
      </c>
      <c r="P32" s="37">
        <v>0</v>
      </c>
      <c r="Q32" s="25">
        <v>0</v>
      </c>
      <c r="R32" s="40">
        <v>0</v>
      </c>
      <c r="S32" s="92" t="s">
        <v>82</v>
      </c>
    </row>
    <row r="33" spans="4:19" ht="13.5" thickBot="1">
      <c r="D33" s="41" t="s">
        <v>47</v>
      </c>
      <c r="E33" s="42">
        <v>3088647</v>
      </c>
      <c r="F33" s="42">
        <v>743978</v>
      </c>
      <c r="G33" s="42">
        <v>847727</v>
      </c>
      <c r="H33" s="42">
        <v>4680352</v>
      </c>
      <c r="I33" s="42">
        <v>13909505</v>
      </c>
      <c r="J33" s="42">
        <v>18589857</v>
      </c>
      <c r="K33" s="42">
        <v>18414380</v>
      </c>
      <c r="L33" s="42">
        <v>0</v>
      </c>
      <c r="M33" s="42">
        <v>0</v>
      </c>
      <c r="N33" s="42">
        <v>7477</v>
      </c>
      <c r="O33" s="42">
        <v>0</v>
      </c>
      <c r="P33" s="42">
        <v>7477</v>
      </c>
      <c r="Q33" s="42">
        <v>18421857</v>
      </c>
      <c r="R33" s="43">
        <v>-168000</v>
      </c>
      <c r="S33" s="92" t="s">
        <v>82</v>
      </c>
    </row>
    <row r="34" spans="4:19" ht="14.25" thickBot="1" thickTop="1">
      <c r="D34" s="1"/>
      <c r="E34" s="44"/>
      <c r="F34" s="45"/>
      <c r="G34" s="45"/>
      <c r="H34" s="45"/>
      <c r="I34" s="45"/>
      <c r="J34" s="46"/>
      <c r="K34" s="47"/>
      <c r="L34" s="45"/>
      <c r="M34" s="45"/>
      <c r="N34" s="45"/>
      <c r="O34" s="45"/>
      <c r="P34" s="45"/>
      <c r="Q34" s="46"/>
      <c r="R34" s="93"/>
      <c r="S34" t="s">
        <v>82</v>
      </c>
    </row>
    <row r="35" spans="4:19" ht="13.5" thickTop="1">
      <c r="D35" s="48" t="s">
        <v>48</v>
      </c>
      <c r="E35" s="49"/>
      <c r="F35" s="49"/>
      <c r="G35" s="49"/>
      <c r="H35" s="49"/>
      <c r="I35" s="49"/>
      <c r="J35" s="49"/>
      <c r="K35" s="50"/>
      <c r="L35" s="49"/>
      <c r="M35" s="49"/>
      <c r="N35" s="49"/>
      <c r="O35" s="49"/>
      <c r="P35" s="49"/>
      <c r="Q35" s="49"/>
      <c r="R35" s="51"/>
      <c r="S35" s="92" t="s">
        <v>82</v>
      </c>
    </row>
    <row r="36" spans="4:19" ht="12.75">
      <c r="D36" s="29" t="s">
        <v>49</v>
      </c>
      <c r="E36" s="24"/>
      <c r="F36" s="24"/>
      <c r="G36" s="24"/>
      <c r="H36" s="24"/>
      <c r="I36" s="24"/>
      <c r="J36" s="25"/>
      <c r="K36" s="23"/>
      <c r="L36" s="24"/>
      <c r="M36" s="24"/>
      <c r="N36" s="24"/>
      <c r="O36" s="24"/>
      <c r="P36" s="24"/>
      <c r="Q36" s="25"/>
      <c r="R36" s="21"/>
      <c r="S36" s="92" t="s">
        <v>82</v>
      </c>
    </row>
    <row r="37" spans="4:19" ht="12.75">
      <c r="D37" s="52" t="s">
        <v>50</v>
      </c>
      <c r="E37" s="23">
        <v>496727</v>
      </c>
      <c r="F37" s="23">
        <v>500152</v>
      </c>
      <c r="G37" s="23">
        <v>499333</v>
      </c>
      <c r="H37" s="23">
        <v>1496212</v>
      </c>
      <c r="I37" s="23">
        <v>5002214</v>
      </c>
      <c r="J37" s="23">
        <v>6498426</v>
      </c>
      <c r="K37" s="23">
        <v>6341056</v>
      </c>
      <c r="L37" s="23">
        <v>-10630</v>
      </c>
      <c r="M37" s="23">
        <v>0</v>
      </c>
      <c r="N37" s="23">
        <v>0</v>
      </c>
      <c r="O37" s="23">
        <v>0</v>
      </c>
      <c r="P37" s="23">
        <v>-10630</v>
      </c>
      <c r="Q37" s="23">
        <v>6330426</v>
      </c>
      <c r="R37" s="21">
        <v>-168000</v>
      </c>
      <c r="S37" s="92" t="s">
        <v>82</v>
      </c>
    </row>
    <row r="38" spans="4:19" ht="12.75">
      <c r="D38" s="52" t="s">
        <v>51</v>
      </c>
      <c r="E38" s="23">
        <v>2390741</v>
      </c>
      <c r="F38" s="23">
        <v>83266</v>
      </c>
      <c r="G38" s="23">
        <v>98467</v>
      </c>
      <c r="H38" s="23">
        <v>2572474</v>
      </c>
      <c r="I38" s="23">
        <v>5270652</v>
      </c>
      <c r="J38" s="23">
        <v>7843126</v>
      </c>
      <c r="K38" s="23">
        <v>7843126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7843126</v>
      </c>
      <c r="R38" s="21">
        <v>0</v>
      </c>
      <c r="S38" s="92" t="s">
        <v>82</v>
      </c>
    </row>
    <row r="39" spans="4:19" ht="12.75">
      <c r="D39" s="52" t="s">
        <v>52</v>
      </c>
      <c r="E39" s="23">
        <v>201179</v>
      </c>
      <c r="F39" s="23">
        <v>160560</v>
      </c>
      <c r="G39" s="23">
        <v>249927</v>
      </c>
      <c r="H39" s="23">
        <v>611666</v>
      </c>
      <c r="I39" s="23">
        <v>3583023</v>
      </c>
      <c r="J39" s="23">
        <v>4194689</v>
      </c>
      <c r="K39" s="23">
        <v>4176582</v>
      </c>
      <c r="L39" s="23">
        <v>10630</v>
      </c>
      <c r="M39" s="23">
        <v>0</v>
      </c>
      <c r="N39" s="23">
        <v>7477</v>
      </c>
      <c r="O39" s="23">
        <v>0</v>
      </c>
      <c r="P39" s="23">
        <v>18107</v>
      </c>
      <c r="Q39" s="23">
        <v>4194689</v>
      </c>
      <c r="R39" s="21">
        <v>0</v>
      </c>
      <c r="S39" s="92" t="s">
        <v>82</v>
      </c>
    </row>
    <row r="40" spans="4:19" ht="12.75">
      <c r="D40" s="29" t="s">
        <v>53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1"/>
      <c r="S40" s="92" t="s">
        <v>82</v>
      </c>
    </row>
    <row r="41" spans="4:19" ht="12.75">
      <c r="D41" s="52" t="s">
        <v>51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1">
        <v>0</v>
      </c>
      <c r="S41" s="92" t="s">
        <v>82</v>
      </c>
    </row>
    <row r="42" spans="4:19" ht="12.75">
      <c r="D42" s="52" t="s">
        <v>54</v>
      </c>
      <c r="E42" s="23">
        <v>0</v>
      </c>
      <c r="F42" s="23">
        <v>0</v>
      </c>
      <c r="G42" s="23">
        <v>0</v>
      </c>
      <c r="H42" s="23">
        <v>0</v>
      </c>
      <c r="I42" s="23">
        <v>53616</v>
      </c>
      <c r="J42" s="23">
        <v>53616</v>
      </c>
      <c r="K42" s="23">
        <v>53616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53616</v>
      </c>
      <c r="R42" s="21">
        <v>0</v>
      </c>
      <c r="S42" s="92" t="s">
        <v>82</v>
      </c>
    </row>
    <row r="43" spans="4:19" ht="12.75">
      <c r="D43" s="29" t="s">
        <v>45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1"/>
      <c r="S43" s="92" t="s">
        <v>82</v>
      </c>
    </row>
    <row r="44" spans="4:19" ht="12.75">
      <c r="D44" s="52" t="s">
        <v>55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1">
        <v>0</v>
      </c>
      <c r="S44" s="92" t="s">
        <v>82</v>
      </c>
    </row>
    <row r="45" spans="4:19" ht="13.5" thickBot="1">
      <c r="D45" s="53" t="s">
        <v>47</v>
      </c>
      <c r="E45" s="54">
        <v>3088647</v>
      </c>
      <c r="F45" s="54">
        <v>743978</v>
      </c>
      <c r="G45" s="54">
        <v>847727</v>
      </c>
      <c r="H45" s="54">
        <v>4680352</v>
      </c>
      <c r="I45" s="54">
        <v>13909505</v>
      </c>
      <c r="J45" s="54">
        <v>18589857</v>
      </c>
      <c r="K45" s="54">
        <v>18414380</v>
      </c>
      <c r="L45" s="54">
        <v>0</v>
      </c>
      <c r="M45" s="54">
        <v>0</v>
      </c>
      <c r="N45" s="54">
        <v>7477</v>
      </c>
      <c r="O45" s="54">
        <v>0</v>
      </c>
      <c r="P45" s="54">
        <v>7477</v>
      </c>
      <c r="Q45" s="54">
        <v>18421857</v>
      </c>
      <c r="R45" s="55">
        <v>-168000</v>
      </c>
      <c r="S45" s="92" t="s">
        <v>82</v>
      </c>
    </row>
    <row r="46" ht="13.5" thickTop="1"/>
  </sheetData>
  <mergeCells count="8">
    <mergeCell ref="Q1:R1"/>
    <mergeCell ref="D4:E4"/>
    <mergeCell ref="P5:P10"/>
    <mergeCell ref="L6:O6"/>
    <mergeCell ref="L8:L12"/>
    <mergeCell ref="M8:M12"/>
    <mergeCell ref="N8:N12"/>
    <mergeCell ref="O8:O12"/>
  </mergeCells>
  <printOptions/>
  <pageMargins left="0.75" right="0.75" top="1" bottom="1" header="0.5" footer="0.5"/>
  <pageSetup fitToHeight="1" fitToWidth="1" horizontalDpi="300" verticalDpi="300" orientation="landscape" paperSize="9" scale="55" r:id="rId1"/>
  <headerFooter alignWithMargins="0">
    <oddHeader>&amp;C&amp;12CONFIDENTIAL</oddHeader>
    <oddFooter>&amp;C&amp;12CONFIDENTIAL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8"/>
  <sheetViews>
    <sheetView zoomScale="75" zoomScaleNormal="75" workbookViewId="0" topLeftCell="C1">
      <selection activeCell="F12" sqref="F12"/>
    </sheetView>
  </sheetViews>
  <sheetFormatPr defaultColWidth="9.140625" defaultRowHeight="12.75"/>
  <cols>
    <col min="1" max="1" width="1.57421875" style="0" customWidth="1"/>
    <col min="2" max="2" width="37.28125" style="0" customWidth="1"/>
    <col min="3" max="3" width="18.7109375" style="0" customWidth="1"/>
    <col min="4" max="4" width="92.8515625" style="0" customWidth="1"/>
  </cols>
  <sheetData>
    <row r="1" spans="3:5" ht="12.75">
      <c r="C1" s="64"/>
      <c r="D1" s="91"/>
      <c r="E1" s="91"/>
    </row>
    <row r="2" spans="2:4" ht="18">
      <c r="B2" s="65" t="s">
        <v>94</v>
      </c>
      <c r="C2" s="66"/>
      <c r="D2" s="67" t="s">
        <v>96</v>
      </c>
    </row>
    <row r="3" spans="2:3" ht="18">
      <c r="B3" s="3" t="s">
        <v>95</v>
      </c>
      <c r="C3" s="66"/>
    </row>
    <row r="4" spans="2:3" ht="13.5" thickBot="1">
      <c r="B4" s="6"/>
      <c r="C4" s="68"/>
    </row>
    <row r="5" spans="2:4" ht="12.75">
      <c r="B5" s="140"/>
      <c r="C5" s="141"/>
      <c r="D5" s="142"/>
    </row>
    <row r="6" spans="2:4" ht="12.75">
      <c r="B6" s="133" t="s">
        <v>68</v>
      </c>
      <c r="C6" s="134" t="s">
        <v>69</v>
      </c>
      <c r="D6" s="163" t="s">
        <v>91</v>
      </c>
    </row>
    <row r="7" spans="2:4" ht="12.75">
      <c r="B7" s="133"/>
      <c r="C7" s="134"/>
      <c r="D7" s="164"/>
    </row>
    <row r="8" spans="2:4" ht="12.75">
      <c r="B8" s="133"/>
      <c r="C8" s="134"/>
      <c r="D8" s="164"/>
    </row>
    <row r="9" spans="2:4" ht="12.75">
      <c r="B9" s="135">
        <v>1</v>
      </c>
      <c r="C9" s="136">
        <f>+B9+1</f>
        <v>2</v>
      </c>
      <c r="D9" s="137">
        <f>+C9+1</f>
        <v>3</v>
      </c>
    </row>
    <row r="10" spans="2:4" ht="12.75">
      <c r="B10" s="133"/>
      <c r="C10" s="138"/>
      <c r="D10" s="139"/>
    </row>
    <row r="11" spans="2:4" ht="13.5" thickBot="1">
      <c r="B11" s="143"/>
      <c r="C11" s="144" t="s">
        <v>70</v>
      </c>
      <c r="D11" s="145"/>
    </row>
    <row r="12" spans="2:4" ht="12.75">
      <c r="B12" s="70"/>
      <c r="C12" s="71"/>
      <c r="D12" s="72"/>
    </row>
    <row r="13" spans="2:4" ht="12.75">
      <c r="B13" s="73" t="str">
        <f>+'[1]DoD Expenditure (A)'!D18</f>
        <v>1  Administration</v>
      </c>
      <c r="C13" s="17">
        <v>-28547</v>
      </c>
      <c r="D13" s="165" t="s">
        <v>85</v>
      </c>
    </row>
    <row r="14" spans="2:4" ht="12.75">
      <c r="B14" s="73"/>
      <c r="C14" s="17"/>
      <c r="D14" s="166"/>
    </row>
    <row r="15" spans="2:4" ht="12.75">
      <c r="B15" s="73" t="str">
        <f>+'[1]DoD Expenditure (A)'!D19</f>
        <v>2 Landward defence</v>
      </c>
      <c r="C15" s="17">
        <v>-69759</v>
      </c>
      <c r="D15" s="166"/>
    </row>
    <row r="16" spans="2:4" ht="12.75">
      <c r="B16" s="73"/>
      <c r="C16" s="17"/>
      <c r="D16" s="166"/>
    </row>
    <row r="17" spans="2:4" ht="12.75">
      <c r="B17" s="73" t="str">
        <f>+'[1]DoD Expenditure (A)'!D20</f>
        <v>3 Air defence</v>
      </c>
      <c r="C17" s="17">
        <v>-21747</v>
      </c>
      <c r="D17" s="166"/>
    </row>
    <row r="18" spans="2:4" ht="12.75">
      <c r="B18" s="73"/>
      <c r="C18" s="17"/>
      <c r="D18" s="166"/>
    </row>
    <row r="19" spans="2:4" ht="12.75">
      <c r="B19" s="73" t="str">
        <f>+'[1]DoD Expenditure (A)'!D21</f>
        <v>4 Maritime defence</v>
      </c>
      <c r="C19" s="17">
        <v>0</v>
      </c>
      <c r="D19" s="166"/>
    </row>
    <row r="20" spans="2:4" ht="12.75">
      <c r="B20" s="73"/>
      <c r="C20" s="17"/>
      <c r="D20" s="166"/>
    </row>
    <row r="21" spans="2:4" ht="12.75">
      <c r="B21" s="73" t="str">
        <f>+'[1]DoD Expenditure (A)'!D22</f>
        <v>5 Military health support</v>
      </c>
      <c r="C21" s="17">
        <v>-9963</v>
      </c>
      <c r="D21" s="166"/>
    </row>
    <row r="22" spans="2:4" ht="12.75">
      <c r="B22" s="73"/>
      <c r="C22" s="17"/>
      <c r="D22" s="166"/>
    </row>
    <row r="23" spans="2:4" ht="12.75">
      <c r="B23" s="73" t="str">
        <f>+'[1]DoD Expenditure (A)'!D23</f>
        <v>6 Military Intelligence</v>
      </c>
      <c r="C23" s="17">
        <v>0</v>
      </c>
      <c r="D23" s="166"/>
    </row>
    <row r="24" spans="2:4" ht="12.75">
      <c r="B24" s="73"/>
      <c r="C24" s="17"/>
      <c r="D24" s="166"/>
    </row>
    <row r="25" spans="2:4" ht="12.75">
      <c r="B25" s="73" t="str">
        <f>+'[1]DoD Expenditure (A)'!D24</f>
        <v>7 Joint support </v>
      </c>
      <c r="C25" s="17">
        <v>-37984</v>
      </c>
      <c r="D25" s="166"/>
    </row>
    <row r="26" spans="2:4" ht="12.75">
      <c r="B26" s="73"/>
      <c r="C26" s="17"/>
      <c r="D26" s="166"/>
    </row>
    <row r="27" spans="2:4" ht="12.75">
      <c r="B27" s="73" t="str">
        <f>+'[1]DoD Expenditure (A)'!D25</f>
        <v>8 Command and control</v>
      </c>
      <c r="C27" s="17">
        <v>0</v>
      </c>
      <c r="D27" s="166"/>
    </row>
    <row r="28" spans="2:4" ht="12.75">
      <c r="B28" s="73"/>
      <c r="C28" s="17"/>
      <c r="D28" s="166"/>
    </row>
    <row r="29" spans="2:4" ht="12.75">
      <c r="B29" s="73" t="str">
        <f>+'[1]DoD Expenditure (A)'!D26</f>
        <v>9 Special defence account</v>
      </c>
      <c r="C29" s="17">
        <v>0</v>
      </c>
      <c r="D29" s="166"/>
    </row>
    <row r="30" spans="2:4" ht="12.75">
      <c r="B30" s="73"/>
      <c r="C30" s="17"/>
      <c r="D30" s="166"/>
    </row>
    <row r="31" spans="2:4" ht="12.75">
      <c r="B31" s="73" t="str">
        <f>+'[1]DoD Expenditure (A)'!D27</f>
        <v>Theft and losses</v>
      </c>
      <c r="C31" s="17">
        <v>0</v>
      </c>
      <c r="D31" s="166"/>
    </row>
    <row r="32" spans="2:4" ht="12.75">
      <c r="B32" s="73"/>
      <c r="C32" s="17"/>
      <c r="D32" s="166"/>
    </row>
    <row r="33" spans="2:4" ht="12.75">
      <c r="B33" s="74" t="s">
        <v>71</v>
      </c>
      <c r="C33" s="75"/>
      <c r="D33" s="166"/>
    </row>
    <row r="34" spans="2:4" ht="12.75">
      <c r="B34" s="69" t="s">
        <v>46</v>
      </c>
      <c r="C34" s="75">
        <v>0</v>
      </c>
      <c r="D34" s="166"/>
    </row>
    <row r="35" spans="2:4" ht="12.75">
      <c r="B35" s="69" t="s">
        <v>46</v>
      </c>
      <c r="C35" s="75">
        <v>0</v>
      </c>
      <c r="D35" s="166"/>
    </row>
    <row r="36" spans="2:4" ht="13.5" thickBot="1">
      <c r="B36" s="77"/>
      <c r="C36" s="75"/>
      <c r="D36" s="76"/>
    </row>
    <row r="37" spans="2:4" ht="13.5" thickBot="1">
      <c r="B37" s="78" t="s">
        <v>72</v>
      </c>
      <c r="C37" s="79">
        <v>-168000</v>
      </c>
      <c r="D37" s="80"/>
    </row>
    <row r="38" spans="2:4" ht="12.75">
      <c r="B38" s="81"/>
      <c r="C38" s="82"/>
      <c r="D38" s="83"/>
    </row>
  </sheetData>
  <mergeCells count="2">
    <mergeCell ref="D6:D8"/>
    <mergeCell ref="D13:D35"/>
  </mergeCells>
  <printOptions/>
  <pageMargins left="0.75" right="0.75" top="1" bottom="1" header="0.5" footer="0.5"/>
  <pageSetup fitToHeight="1" fitToWidth="1" horizontalDpi="300" verticalDpi="300" orientation="landscape" paperSize="9" scale="88" r:id="rId1"/>
  <headerFooter alignWithMargins="0">
    <oddHeader>&amp;C&amp;12CONFIDENTIAL</oddHeader>
    <oddFooter>&amp;C&amp;12CONFIDENTIAL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75" zoomScaleNormal="75" workbookViewId="0" topLeftCell="A1">
      <selection activeCell="D1" sqref="D1"/>
    </sheetView>
  </sheetViews>
  <sheetFormatPr defaultColWidth="9.140625" defaultRowHeight="12.75"/>
  <cols>
    <col min="1" max="1" width="18.7109375" style="0" customWidth="1"/>
    <col min="2" max="2" width="13.8515625" style="0" customWidth="1"/>
    <col min="3" max="3" width="5.7109375" style="0" customWidth="1"/>
    <col min="4" max="4" width="35.7109375" style="0" customWidth="1"/>
    <col min="5" max="7" width="12.7109375" style="0" customWidth="1"/>
    <col min="8" max="15" width="14.7109375" style="0" customWidth="1"/>
    <col min="16" max="16" width="15.7109375" style="0" customWidth="1"/>
    <col min="17" max="18" width="14.7109375" style="0" customWidth="1"/>
  </cols>
  <sheetData>
    <row r="1" spans="1:13" ht="39.75" customHeight="1">
      <c r="A1" s="1"/>
      <c r="B1" s="1"/>
      <c r="C1" s="1"/>
      <c r="D1" s="2" t="s">
        <v>97</v>
      </c>
      <c r="E1" s="1"/>
      <c r="F1" s="1"/>
      <c r="G1" s="1"/>
      <c r="H1" s="1"/>
      <c r="I1" s="1"/>
      <c r="J1" s="98"/>
      <c r="K1" s="154" t="s">
        <v>98</v>
      </c>
      <c r="L1" s="154"/>
      <c r="M1" s="1"/>
    </row>
    <row r="2" spans="1:13" ht="18.75" thickBot="1">
      <c r="A2" s="1"/>
      <c r="B2" s="1"/>
      <c r="C2" s="1"/>
      <c r="D2" s="3" t="s">
        <v>99</v>
      </c>
      <c r="E2" s="4"/>
      <c r="F2" s="4"/>
      <c r="G2" s="4"/>
      <c r="H2" s="4"/>
      <c r="I2" s="4"/>
      <c r="J2" s="4"/>
      <c r="K2" s="4"/>
      <c r="L2" s="4"/>
      <c r="M2" s="1"/>
    </row>
    <row r="3" spans="1:13" ht="12.75">
      <c r="A3" s="169" t="s">
        <v>0</v>
      </c>
      <c r="B3" s="170"/>
      <c r="C3" s="1"/>
      <c r="D3" s="5"/>
      <c r="E3" s="6"/>
      <c r="F3" s="6"/>
      <c r="G3" s="6"/>
      <c r="H3" s="6"/>
      <c r="I3" s="6"/>
      <c r="J3" s="6"/>
      <c r="K3" s="6"/>
      <c r="L3" s="1"/>
      <c r="M3" s="1"/>
    </row>
    <row r="4" spans="1:13" ht="13.5" thickBot="1">
      <c r="A4" s="167" t="s">
        <v>1</v>
      </c>
      <c r="B4" s="168"/>
      <c r="C4" s="1"/>
      <c r="D4" s="155" t="s">
        <v>2</v>
      </c>
      <c r="E4" s="156"/>
      <c r="F4" s="146"/>
      <c r="G4" s="146"/>
      <c r="H4" s="147"/>
      <c r="I4" s="147"/>
      <c r="J4" s="147"/>
      <c r="K4" s="147"/>
      <c r="L4" s="148"/>
      <c r="M4" s="1"/>
    </row>
    <row r="5" spans="1:13" ht="13.5" thickTop="1">
      <c r="A5" s="167" t="s">
        <v>3</v>
      </c>
      <c r="B5" s="168"/>
      <c r="C5" s="1"/>
      <c r="D5" s="101"/>
      <c r="E5" s="102"/>
      <c r="F5" s="102"/>
      <c r="G5" s="102"/>
      <c r="H5" s="102" t="s">
        <v>2</v>
      </c>
      <c r="I5" s="102" t="s">
        <v>4</v>
      </c>
      <c r="J5" s="102" t="s">
        <v>5</v>
      </c>
      <c r="K5" s="102" t="s">
        <v>6</v>
      </c>
      <c r="L5" s="104" t="s">
        <v>56</v>
      </c>
      <c r="M5" s="1"/>
    </row>
    <row r="6" spans="1:13" ht="12.75">
      <c r="A6" s="8"/>
      <c r="B6" s="9">
        <v>3</v>
      </c>
      <c r="C6" s="1"/>
      <c r="D6" s="105" t="s">
        <v>57</v>
      </c>
      <c r="E6" s="106" t="s">
        <v>11</v>
      </c>
      <c r="F6" s="106" t="s">
        <v>12</v>
      </c>
      <c r="G6" s="106" t="s">
        <v>13</v>
      </c>
      <c r="H6" s="106" t="s">
        <v>57</v>
      </c>
      <c r="I6" s="106" t="s">
        <v>57</v>
      </c>
      <c r="J6" s="106" t="s">
        <v>17</v>
      </c>
      <c r="K6" s="107" t="s">
        <v>18</v>
      </c>
      <c r="L6" s="108"/>
      <c r="M6" s="1"/>
    </row>
    <row r="7" spans="1:13" ht="13.5" thickBot="1">
      <c r="A7" s="10"/>
      <c r="B7" s="11"/>
      <c r="C7" s="1"/>
      <c r="D7" s="109"/>
      <c r="E7" s="106">
        <v>2002</v>
      </c>
      <c r="F7" s="106">
        <v>2002</v>
      </c>
      <c r="G7" s="106">
        <v>2002</v>
      </c>
      <c r="H7" s="106" t="s">
        <v>22</v>
      </c>
      <c r="I7" s="110" t="s">
        <v>23</v>
      </c>
      <c r="J7" s="106" t="s">
        <v>57</v>
      </c>
      <c r="K7" s="107" t="s">
        <v>24</v>
      </c>
      <c r="L7" s="108"/>
      <c r="M7" s="1"/>
    </row>
    <row r="8" spans="1:13" ht="12.75">
      <c r="A8" s="12"/>
      <c r="B8" s="13"/>
      <c r="C8" s="1"/>
      <c r="D8" s="105"/>
      <c r="E8" s="106"/>
      <c r="F8" s="106"/>
      <c r="G8" s="106"/>
      <c r="H8" s="112" t="str">
        <f>CHOOSE($B$6,"APRIL 2002","MAY 2002","JUNE 2002","JULY 2002","AUG 2002","SEPT 2002","OCT 2002","NOV 2002","DEC 2002","JAN 2003","FEB 2003","MARCH 2003")</f>
        <v>JUNE 2002</v>
      </c>
      <c r="I8" s="112" t="str">
        <f>CHOOSE($B$6,"MAY 2002","JUNE 2002","JULY 2002","AUG 2002","SEPT 2002","OCT 2002","NOV 2002","DEC 2002","JAN 2003","FEB 2003","MARCH 2003")</f>
        <v>JULY 2002</v>
      </c>
      <c r="J8" s="107" t="s">
        <v>18</v>
      </c>
      <c r="K8" s="106"/>
      <c r="L8" s="108"/>
      <c r="M8" s="1"/>
    </row>
    <row r="9" spans="1:13" ht="12.75">
      <c r="A9" s="14" t="s">
        <v>11</v>
      </c>
      <c r="B9" s="7">
        <v>1</v>
      </c>
      <c r="C9" s="1"/>
      <c r="D9" s="109"/>
      <c r="E9" s="106"/>
      <c r="F9" s="106"/>
      <c r="G9" s="106"/>
      <c r="H9" s="112"/>
      <c r="I9" s="106" t="s">
        <v>22</v>
      </c>
      <c r="J9" s="113"/>
      <c r="K9" s="106"/>
      <c r="L9" s="108"/>
      <c r="M9" s="1"/>
    </row>
    <row r="10" spans="1:13" ht="12.75">
      <c r="A10" s="14" t="s">
        <v>12</v>
      </c>
      <c r="B10" s="7">
        <v>2</v>
      </c>
      <c r="C10" s="1"/>
      <c r="D10" s="105"/>
      <c r="E10" s="115"/>
      <c r="F10" s="115"/>
      <c r="G10" s="115"/>
      <c r="H10" s="113"/>
      <c r="I10" s="112" t="s">
        <v>31</v>
      </c>
      <c r="J10" s="115"/>
      <c r="K10" s="106"/>
      <c r="L10" s="108"/>
      <c r="M10" s="1"/>
    </row>
    <row r="11" spans="1:13" ht="12.75">
      <c r="A11" s="14" t="s">
        <v>13</v>
      </c>
      <c r="B11" s="7">
        <v>3</v>
      </c>
      <c r="C11" s="1"/>
      <c r="D11" s="105"/>
      <c r="E11" s="115"/>
      <c r="F11" s="115"/>
      <c r="G11" s="115"/>
      <c r="H11" s="113"/>
      <c r="I11" s="112"/>
      <c r="J11" s="115"/>
      <c r="K11" s="106"/>
      <c r="L11" s="108"/>
      <c r="M11" s="1"/>
    </row>
    <row r="12" spans="1:13" ht="12.75">
      <c r="A12" s="14" t="s">
        <v>14</v>
      </c>
      <c r="B12" s="7">
        <v>4</v>
      </c>
      <c r="C12" s="1"/>
      <c r="D12" s="105"/>
      <c r="E12" s="115"/>
      <c r="F12" s="115"/>
      <c r="G12" s="115"/>
      <c r="H12" s="113"/>
      <c r="I12" s="112"/>
      <c r="J12" s="116" t="s">
        <v>86</v>
      </c>
      <c r="K12" s="106"/>
      <c r="L12" s="117" t="s">
        <v>90</v>
      </c>
      <c r="M12" s="1"/>
    </row>
    <row r="13" spans="1:13" ht="12.75">
      <c r="A13" s="14" t="s">
        <v>15</v>
      </c>
      <c r="B13" s="7">
        <v>5</v>
      </c>
      <c r="C13" s="1"/>
      <c r="D13" s="109">
        <v>1</v>
      </c>
      <c r="E13" s="115">
        <f aca="true" t="shared" si="0" ref="E13:L13">+D13+1</f>
        <v>2</v>
      </c>
      <c r="F13" s="115">
        <f t="shared" si="0"/>
        <v>3</v>
      </c>
      <c r="G13" s="115">
        <f t="shared" si="0"/>
        <v>4</v>
      </c>
      <c r="H13" s="121">
        <f>+G13+1</f>
        <v>5</v>
      </c>
      <c r="I13" s="122">
        <f t="shared" si="0"/>
        <v>6</v>
      </c>
      <c r="J13" s="123">
        <f t="shared" si="0"/>
        <v>7</v>
      </c>
      <c r="K13" s="124">
        <f t="shared" si="0"/>
        <v>8</v>
      </c>
      <c r="L13" s="127">
        <f t="shared" si="0"/>
        <v>9</v>
      </c>
      <c r="M13" s="1"/>
    </row>
    <row r="14" spans="1:13" ht="12.75">
      <c r="A14" s="14" t="s">
        <v>33</v>
      </c>
      <c r="B14" s="7">
        <v>6</v>
      </c>
      <c r="C14" s="1"/>
      <c r="D14" s="149"/>
      <c r="E14" s="106" t="s">
        <v>37</v>
      </c>
      <c r="F14" s="106" t="s">
        <v>37</v>
      </c>
      <c r="G14" s="106" t="s">
        <v>37</v>
      </c>
      <c r="H14" s="106" t="s">
        <v>37</v>
      </c>
      <c r="I14" s="106" t="s">
        <v>37</v>
      </c>
      <c r="J14" s="106" t="s">
        <v>37</v>
      </c>
      <c r="K14" s="106" t="s">
        <v>37</v>
      </c>
      <c r="L14" s="108" t="s">
        <v>37</v>
      </c>
      <c r="M14" s="1"/>
    </row>
    <row r="15" spans="1:13" ht="12.75">
      <c r="A15" s="14" t="s">
        <v>35</v>
      </c>
      <c r="B15" s="7">
        <v>7</v>
      </c>
      <c r="C15" s="1"/>
      <c r="D15" s="86" t="s">
        <v>58</v>
      </c>
      <c r="E15" s="87">
        <v>0</v>
      </c>
      <c r="F15" s="88">
        <v>0</v>
      </c>
      <c r="G15" s="88">
        <v>0</v>
      </c>
      <c r="H15" s="85">
        <v>0</v>
      </c>
      <c r="I15" s="85">
        <v>0</v>
      </c>
      <c r="J15" s="89">
        <v>0</v>
      </c>
      <c r="K15" s="88">
        <v>0</v>
      </c>
      <c r="L15" s="90">
        <v>0</v>
      </c>
      <c r="M15" s="1"/>
    </row>
    <row r="16" spans="1:13" ht="12.75">
      <c r="A16" s="14" t="s">
        <v>36</v>
      </c>
      <c r="B16" s="7">
        <v>8</v>
      </c>
      <c r="C16" s="1"/>
      <c r="D16" s="59" t="s">
        <v>59</v>
      </c>
      <c r="E16" s="58"/>
      <c r="F16" s="56"/>
      <c r="G16" s="56"/>
      <c r="H16" s="57"/>
      <c r="I16" s="16"/>
      <c r="J16" s="18"/>
      <c r="K16" s="56"/>
      <c r="L16" s="21"/>
      <c r="M16" s="1"/>
    </row>
    <row r="17" spans="1:13" ht="12.75">
      <c r="A17" s="14" t="s">
        <v>38</v>
      </c>
      <c r="B17" s="7">
        <v>9</v>
      </c>
      <c r="C17" s="1"/>
      <c r="D17" s="60" t="s">
        <v>60</v>
      </c>
      <c r="E17" s="58">
        <v>6570</v>
      </c>
      <c r="F17" s="56">
        <v>6987</v>
      </c>
      <c r="G17" s="56">
        <v>6934</v>
      </c>
      <c r="H17" s="16">
        <v>20491</v>
      </c>
      <c r="I17" s="16">
        <v>73679.25</v>
      </c>
      <c r="J17" s="18">
        <v>94170.25</v>
      </c>
      <c r="K17" s="56">
        <v>98239</v>
      </c>
      <c r="L17" s="21">
        <v>4068.75</v>
      </c>
      <c r="M17" s="1"/>
    </row>
    <row r="18" spans="1:13" ht="12.75">
      <c r="A18" s="14" t="s">
        <v>40</v>
      </c>
      <c r="B18" s="7">
        <v>10</v>
      </c>
      <c r="C18" s="1"/>
      <c r="D18" s="60" t="s">
        <v>61</v>
      </c>
      <c r="E18" s="58">
        <v>119</v>
      </c>
      <c r="F18" s="56">
        <v>344</v>
      </c>
      <c r="G18" s="56">
        <v>140</v>
      </c>
      <c r="H18" s="16">
        <v>603</v>
      </c>
      <c r="I18" s="16">
        <v>74289</v>
      </c>
      <c r="J18" s="18">
        <v>74892</v>
      </c>
      <c r="K18" s="56">
        <v>99052</v>
      </c>
      <c r="L18" s="21">
        <v>24160</v>
      </c>
      <c r="M18" s="1"/>
    </row>
    <row r="19" spans="1:13" ht="12.75">
      <c r="A19" s="14" t="s">
        <v>42</v>
      </c>
      <c r="B19" s="7">
        <v>11</v>
      </c>
      <c r="C19" s="1"/>
      <c r="D19" s="60" t="s">
        <v>62</v>
      </c>
      <c r="E19" s="58">
        <v>131</v>
      </c>
      <c r="F19" s="56">
        <v>192</v>
      </c>
      <c r="G19" s="56">
        <v>148</v>
      </c>
      <c r="H19" s="16">
        <v>471</v>
      </c>
      <c r="I19" s="16">
        <v>1112.25</v>
      </c>
      <c r="J19" s="18">
        <v>1583.25</v>
      </c>
      <c r="K19" s="56">
        <v>1483</v>
      </c>
      <c r="L19" s="21">
        <v>-100.25</v>
      </c>
      <c r="M19" s="1"/>
    </row>
    <row r="20" spans="1:13" ht="12.75">
      <c r="A20" s="14" t="s">
        <v>16</v>
      </c>
      <c r="B20" s="7">
        <v>12</v>
      </c>
      <c r="C20" s="1"/>
      <c r="D20" s="60" t="s">
        <v>63</v>
      </c>
      <c r="E20" s="58"/>
      <c r="F20" s="56"/>
      <c r="G20" s="56"/>
      <c r="H20" s="16">
        <v>0</v>
      </c>
      <c r="I20" s="16">
        <v>0</v>
      </c>
      <c r="J20" s="18">
        <v>0</v>
      </c>
      <c r="K20" s="56">
        <v>0</v>
      </c>
      <c r="L20" s="21">
        <v>0</v>
      </c>
      <c r="M20" s="1"/>
    </row>
    <row r="21" spans="1:13" ht="13.5" thickBot="1">
      <c r="A21" s="10"/>
      <c r="B21" s="11"/>
      <c r="C21" s="1"/>
      <c r="D21" s="60" t="s">
        <v>64</v>
      </c>
      <c r="E21" s="58">
        <v>5326</v>
      </c>
      <c r="F21" s="56">
        <v>1418</v>
      </c>
      <c r="G21" s="56">
        <v>1280</v>
      </c>
      <c r="H21" s="16">
        <v>8024</v>
      </c>
      <c r="I21" s="16">
        <v>28994.25</v>
      </c>
      <c r="J21" s="18">
        <v>37018.25</v>
      </c>
      <c r="K21" s="56">
        <v>38659</v>
      </c>
      <c r="L21" s="21">
        <v>1640.75</v>
      </c>
      <c r="M21" s="1"/>
    </row>
    <row r="22" spans="1:13" ht="22.5">
      <c r="A22" s="1"/>
      <c r="B22" s="1"/>
      <c r="C22" s="1"/>
      <c r="D22" s="61" t="s">
        <v>65</v>
      </c>
      <c r="E22" s="58">
        <v>0</v>
      </c>
      <c r="F22" s="56"/>
      <c r="G22" s="56"/>
      <c r="H22" s="16">
        <v>0</v>
      </c>
      <c r="I22" s="16">
        <v>1035</v>
      </c>
      <c r="J22" s="18">
        <v>1035</v>
      </c>
      <c r="K22" s="56">
        <v>1380</v>
      </c>
      <c r="L22" s="21">
        <v>345</v>
      </c>
      <c r="M22" s="1"/>
    </row>
    <row r="23" spans="1:13" ht="22.5">
      <c r="A23" s="1"/>
      <c r="B23" s="1"/>
      <c r="C23" s="1"/>
      <c r="D23" s="61" t="s">
        <v>66</v>
      </c>
      <c r="E23" s="58">
        <v>0</v>
      </c>
      <c r="F23" s="56"/>
      <c r="G23" s="56"/>
      <c r="H23" s="16">
        <v>0</v>
      </c>
      <c r="I23" s="16">
        <v>1613.25</v>
      </c>
      <c r="J23" s="18">
        <v>1613.25</v>
      </c>
      <c r="K23" s="56">
        <v>2151</v>
      </c>
      <c r="L23" s="21">
        <v>537.75</v>
      </c>
      <c r="M23" s="1"/>
    </row>
    <row r="24" spans="1:13" ht="13.5" thickBot="1">
      <c r="A24" s="1"/>
      <c r="B24" s="1"/>
      <c r="C24" s="1"/>
      <c r="D24" s="62" t="s">
        <v>67</v>
      </c>
      <c r="E24" s="84">
        <v>12146</v>
      </c>
      <c r="F24" s="63">
        <v>8941</v>
      </c>
      <c r="G24" s="63">
        <v>8502</v>
      </c>
      <c r="H24" s="63">
        <v>29589</v>
      </c>
      <c r="I24" s="63">
        <v>180723</v>
      </c>
      <c r="J24" s="63">
        <v>210312</v>
      </c>
      <c r="K24" s="63">
        <v>240964</v>
      </c>
      <c r="L24" s="55">
        <v>30652</v>
      </c>
      <c r="M24" s="1"/>
    </row>
    <row r="25" spans="1:13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94">
        <f>+L24/K24</f>
        <v>0.1272057236765658</v>
      </c>
      <c r="M25" s="1"/>
    </row>
  </sheetData>
  <mergeCells count="5">
    <mergeCell ref="A5:B5"/>
    <mergeCell ref="K1:L1"/>
    <mergeCell ref="A3:B3"/>
    <mergeCell ref="A4:B4"/>
    <mergeCell ref="D4:E4"/>
  </mergeCells>
  <printOptions/>
  <pageMargins left="0.75" right="0.75" top="1" bottom="1" header="0.5" footer="0.5"/>
  <pageSetup fitToHeight="1" fitToWidth="1" horizontalDpi="600" verticalDpi="600" orientation="landscape" paperSize="9" scale="90" r:id="rId1"/>
  <headerFooter alignWithMargins="0">
    <oddHeader>&amp;C&amp;12CONFIDENTIAL</oddHeader>
    <oddFooter>&amp;C&amp;12CONFIDENTIAL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da Silva</dc:creator>
  <cp:keywords/>
  <dc:description/>
  <cp:lastModifiedBy>Shaheda</cp:lastModifiedBy>
  <cp:lastPrinted>2002-07-31T06:49:24Z</cp:lastPrinted>
  <dcterms:created xsi:type="dcterms:W3CDTF">2002-04-26T06:52:39Z</dcterms:created>
  <dcterms:modified xsi:type="dcterms:W3CDTF">2002-07-30T10:28:19Z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